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_PRVA GIMNAZIJA VARAŽDIN_Dokumenti\2023\FINANCIJSKI IZVJEŠTAJI\01-12\GFI 2023\GFI 2023- ISPRAVAK\"/>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2"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E306" i="9" s="1"/>
  <c r="B306" i="9" s="1"/>
  <c r="F306" i="9"/>
  <c r="H305" i="9"/>
  <c r="G305" i="9"/>
  <c r="E305" i="9" s="1"/>
  <c r="B305" i="9" s="1"/>
  <c r="F305" i="9"/>
  <c r="H304" i="9"/>
  <c r="E304" i="9" s="1"/>
  <c r="G304" i="9"/>
  <c r="F304" i="9"/>
  <c r="B304" i="9"/>
  <c r="H303" i="9"/>
  <c r="G303" i="9"/>
  <c r="F303" i="9"/>
  <c r="E303" i="9"/>
  <c r="B303" i="9" s="1"/>
  <c r="H302" i="9"/>
  <c r="G302" i="9"/>
  <c r="F302" i="9"/>
  <c r="H301" i="9"/>
  <c r="G301" i="9"/>
  <c r="E301" i="9" s="1"/>
  <c r="B301" i="9" s="1"/>
  <c r="F301" i="9"/>
  <c r="H300" i="9"/>
  <c r="G300" i="9"/>
  <c r="F300" i="9"/>
  <c r="H299" i="9"/>
  <c r="G299" i="9"/>
  <c r="E299" i="9" s="1"/>
  <c r="B299" i="9" s="1"/>
  <c r="F299" i="9"/>
  <c r="H298" i="9"/>
  <c r="E298" i="9" s="1"/>
  <c r="B298" i="9" s="1"/>
  <c r="G298" i="9"/>
  <c r="F298" i="9"/>
  <c r="H297" i="9"/>
  <c r="G297" i="9"/>
  <c r="E297" i="9" s="1"/>
  <c r="B297" i="9" s="1"/>
  <c r="F297" i="9"/>
  <c r="H296" i="9"/>
  <c r="E296" i="9" s="1"/>
  <c r="G296" i="9"/>
  <c r="F296" i="9"/>
  <c r="B296" i="9"/>
  <c r="H295" i="9"/>
  <c r="G295" i="9"/>
  <c r="F295" i="9"/>
  <c r="H294" i="9"/>
  <c r="G294" i="9"/>
  <c r="E294" i="9" s="1"/>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E282" i="9"/>
  <c r="B282" i="9" s="1"/>
  <c r="H281" i="9"/>
  <c r="E281" i="9" s="1"/>
  <c r="G281" i="9"/>
  <c r="F281" i="9"/>
  <c r="F280" i="9"/>
  <c r="F279" i="9"/>
  <c r="F278" i="9"/>
  <c r="F276" i="9"/>
  <c r="L275" i="9"/>
  <c r="F275" i="9" s="1"/>
  <c r="H275" i="9"/>
  <c r="F274" i="9"/>
  <c r="I273" i="9"/>
  <c r="H273" i="9"/>
  <c r="F273" i="9"/>
  <c r="E273" i="9"/>
  <c r="B273" i="9" s="1"/>
  <c r="E272" i="9"/>
  <c r="M271" i="9"/>
  <c r="L271" i="9"/>
  <c r="F271" i="9" s="1"/>
  <c r="E271" i="9"/>
  <c r="B271" i="9" s="1"/>
  <c r="M270" i="9"/>
  <c r="L270" i="9"/>
  <c r="F270" i="9" s="1"/>
  <c r="B270" i="9" s="1"/>
  <c r="E270" i="9"/>
  <c r="M269" i="9"/>
  <c r="L269" i="9"/>
  <c r="F269" i="9" s="1"/>
  <c r="E269" i="9"/>
  <c r="M268" i="9"/>
  <c r="L268" i="9"/>
  <c r="F268" i="9"/>
  <c r="E268" i="9"/>
  <c r="M267" i="9"/>
  <c r="L267" i="9"/>
  <c r="F267" i="9" s="1"/>
  <c r="E267" i="9"/>
  <c r="B267" i="9" s="1"/>
  <c r="M266" i="9"/>
  <c r="L266" i="9"/>
  <c r="E266" i="9"/>
  <c r="M265" i="9"/>
  <c r="L265" i="9"/>
  <c r="F265" i="9" s="1"/>
  <c r="E265" i="9"/>
  <c r="B265" i="9" s="1"/>
  <c r="M264" i="9"/>
  <c r="L264" i="9"/>
  <c r="F264" i="9"/>
  <c r="E264" i="9"/>
  <c r="B264" i="9" s="1"/>
  <c r="M263" i="9"/>
  <c r="L263" i="9"/>
  <c r="F263" i="9" s="1"/>
  <c r="E263" i="9"/>
  <c r="M262" i="9"/>
  <c r="L262" i="9"/>
  <c r="F262" i="9" s="1"/>
  <c r="B262" i="9" s="1"/>
  <c r="E262" i="9"/>
  <c r="M261" i="9"/>
  <c r="L261" i="9"/>
  <c r="F261" i="9" s="1"/>
  <c r="E261" i="9"/>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F254" i="9" s="1"/>
  <c r="B254" i="9" s="1"/>
  <c r="E254" i="9"/>
  <c r="M253" i="9"/>
  <c r="L253" i="9"/>
  <c r="F253" i="9" s="1"/>
  <c r="E253" i="9"/>
  <c r="M252" i="9"/>
  <c r="L252" i="9"/>
  <c r="F252" i="9"/>
  <c r="E252" i="9"/>
  <c r="M251" i="9"/>
  <c r="L251" i="9"/>
  <c r="F251" i="9" s="1"/>
  <c r="B251" i="9" s="1"/>
  <c r="E251" i="9"/>
  <c r="M250" i="9"/>
  <c r="L250" i="9"/>
  <c r="E250" i="9"/>
  <c r="M249" i="9"/>
  <c r="L249" i="9"/>
  <c r="F249" i="9" s="1"/>
  <c r="E249" i="9"/>
  <c r="B249" i="9" s="1"/>
  <c r="M248" i="9"/>
  <c r="L248" i="9"/>
  <c r="F248" i="9"/>
  <c r="E248" i="9"/>
  <c r="B248" i="9" s="1"/>
  <c r="M247" i="9"/>
  <c r="L247" i="9"/>
  <c r="F247" i="9" s="1"/>
  <c r="B247" i="9" s="1"/>
  <c r="E247" i="9"/>
  <c r="M246" i="9"/>
  <c r="L246" i="9"/>
  <c r="F246" i="9" s="1"/>
  <c r="B246" i="9" s="1"/>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B233" i="9" s="1"/>
  <c r="M232" i="9"/>
  <c r="L232" i="9"/>
  <c r="F232" i="9"/>
  <c r="B232" i="9" s="1"/>
  <c r="E232" i="9"/>
  <c r="M231" i="9"/>
  <c r="L231" i="9"/>
  <c r="F231" i="9" s="1"/>
  <c r="B231" i="9" s="1"/>
  <c r="E231" i="9"/>
  <c r="M230" i="9"/>
  <c r="F230" i="9" s="1"/>
  <c r="B230" i="9" s="1"/>
  <c r="L230" i="9"/>
  <c r="E230" i="9"/>
  <c r="M229" i="9"/>
  <c r="L229" i="9"/>
  <c r="F229" i="9" s="1"/>
  <c r="E229" i="9"/>
  <c r="M228" i="9"/>
  <c r="L228" i="9"/>
  <c r="F228" i="9"/>
  <c r="B228" i="9" s="1"/>
  <c r="E228" i="9"/>
  <c r="M227" i="9"/>
  <c r="L227" i="9"/>
  <c r="F227" i="9" s="1"/>
  <c r="E227" i="9"/>
  <c r="B227" i="9" s="1"/>
  <c r="M226" i="9"/>
  <c r="L226" i="9"/>
  <c r="E226" i="9"/>
  <c r="M225" i="9"/>
  <c r="F225" i="9" s="1"/>
  <c r="L225" i="9"/>
  <c r="E225" i="9"/>
  <c r="B225" i="9" s="1"/>
  <c r="M224" i="9"/>
  <c r="L224" i="9"/>
  <c r="F224" i="9"/>
  <c r="B224" i="9" s="1"/>
  <c r="E224" i="9"/>
  <c r="M223" i="9"/>
  <c r="L223" i="9"/>
  <c r="E223" i="9"/>
  <c r="M222" i="9"/>
  <c r="L222" i="9"/>
  <c r="F222" i="9" s="1"/>
  <c r="B222" i="9" s="1"/>
  <c r="E222" i="9"/>
  <c r="M221" i="9"/>
  <c r="L221" i="9"/>
  <c r="F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F107" i="9"/>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H94" i="9"/>
  <c r="G94" i="9"/>
  <c r="E94" i="9" s="1"/>
  <c r="B94" i="9" s="1"/>
  <c r="F94" i="9"/>
  <c r="H93" i="9"/>
  <c r="G93" i="9"/>
  <c r="F93" i="9"/>
  <c r="H92" i="9"/>
  <c r="G92" i="9"/>
  <c r="F92" i="9"/>
  <c r="E92" i="9"/>
  <c r="B92" i="9" s="1"/>
  <c r="H91" i="9"/>
  <c r="E91" i="9" s="1"/>
  <c r="B91" i="9" s="1"/>
  <c r="G91" i="9"/>
  <c r="F91" i="9"/>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H82" i="9"/>
  <c r="G82" i="9"/>
  <c r="E82" i="9" s="1"/>
  <c r="B82" i="9" s="1"/>
  <c r="F82" i="9"/>
  <c r="H81" i="9"/>
  <c r="G81" i="9"/>
  <c r="F81" i="9"/>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F69" i="9"/>
  <c r="H68" i="9"/>
  <c r="E68" i="9" s="1"/>
  <c r="B68" i="9" s="1"/>
  <c r="G68" i="9"/>
  <c r="F68" i="9"/>
  <c r="H67" i="9"/>
  <c r="E67" i="9" s="1"/>
  <c r="G67" i="9"/>
  <c r="F67" i="9"/>
  <c r="H66" i="9"/>
  <c r="G66" i="9"/>
  <c r="E66" i="9" s="1"/>
  <c r="B66" i="9" s="1"/>
  <c r="F66" i="9"/>
  <c r="H65" i="9"/>
  <c r="E65" i="9" s="1"/>
  <c r="B65" i="9" s="1"/>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F45" i="9"/>
  <c r="H44" i="9"/>
  <c r="E44" i="9" s="1"/>
  <c r="B44" i="9" s="1"/>
  <c r="G44" i="9"/>
  <c r="F44" i="9"/>
  <c r="H43" i="9"/>
  <c r="E43" i="9" s="1"/>
  <c r="B43" i="9" s="1"/>
  <c r="G43" i="9"/>
  <c r="F43" i="9"/>
  <c r="H42" i="9"/>
  <c r="G42" i="9"/>
  <c r="F42" i="9"/>
  <c r="H41" i="9"/>
  <c r="G41" i="9"/>
  <c r="F41" i="9"/>
  <c r="H40" i="9"/>
  <c r="G40" i="9"/>
  <c r="E40" i="9" s="1"/>
  <c r="B40" i="9" s="1"/>
  <c r="F40" i="9"/>
  <c r="H39" i="9"/>
  <c r="E39" i="9" s="1"/>
  <c r="B39" i="9" s="1"/>
  <c r="G39" i="9"/>
  <c r="F39" i="9"/>
  <c r="H38" i="9"/>
  <c r="G38" i="9"/>
  <c r="F38" i="9"/>
  <c r="H37" i="9"/>
  <c r="G37" i="9"/>
  <c r="E37" i="9" s="1"/>
  <c r="B37" i="9" s="1"/>
  <c r="F37" i="9"/>
  <c r="H36" i="9"/>
  <c r="G36" i="9"/>
  <c r="F36" i="9"/>
  <c r="E36" i="9"/>
  <c r="B36" i="9" s="1"/>
  <c r="H35" i="9"/>
  <c r="E35" i="9" s="1"/>
  <c r="B35" i="9" s="1"/>
  <c r="G35" i="9"/>
  <c r="F35" i="9"/>
  <c r="H34" i="9"/>
  <c r="G34" i="9"/>
  <c r="E34" i="9" s="1"/>
  <c r="B34" i="9" s="1"/>
  <c r="F34" i="9"/>
  <c r="H33" i="9"/>
  <c r="G33" i="9"/>
  <c r="E33" i="9" s="1"/>
  <c r="B33" i="9" s="1"/>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4" i="8"/>
  <c r="D36" i="8"/>
  <c r="D26" i="8"/>
  <c r="D24" i="8" s="1"/>
  <c r="C1499" i="1" s="1"/>
  <c r="H1499" i="1" s="1"/>
  <c r="D18" i="8"/>
  <c r="D8" i="8"/>
  <c r="E44" i="7"/>
  <c r="D44" i="7"/>
  <c r="E39" i="7"/>
  <c r="D39" i="7"/>
  <c r="D38" i="7" s="1"/>
  <c r="E38" i="7"/>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412" i="1" s="1"/>
  <c r="D118" i="6"/>
  <c r="C1412" i="1" s="1"/>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D245" i="5"/>
  <c r="F245" i="5" s="1"/>
  <c r="F244" i="5"/>
  <c r="F243" i="5"/>
  <c r="E242" i="5"/>
  <c r="D242" i="5"/>
  <c r="F242" i="5" s="1"/>
  <c r="F241" i="5"/>
  <c r="F240" i="5"/>
  <c r="E239" i="5"/>
  <c r="D1216" i="1"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D87" i="5"/>
  <c r="F87" i="5" s="1"/>
  <c r="F86" i="5"/>
  <c r="F85" i="5"/>
  <c r="F84" i="5"/>
  <c r="F83" i="5"/>
  <c r="F82" i="5"/>
  <c r="F81" i="5"/>
  <c r="F80" i="5"/>
  <c r="F79" i="5"/>
  <c r="E79" i="5"/>
  <c r="D79" i="5"/>
  <c r="D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587" i="1" s="1"/>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21" i="4" s="1"/>
  <c r="E418" i="4"/>
  <c r="F418" i="4" s="1"/>
  <c r="D418" i="4"/>
  <c r="E417" i="4"/>
  <c r="D417" i="4"/>
  <c r="D644" i="4" s="1"/>
  <c r="E416" i="4"/>
  <c r="D411" i="1" s="1"/>
  <c r="G411" i="1"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58" i="1" s="1"/>
  <c r="D364" i="4"/>
  <c r="F364" i="4" s="1"/>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D259" i="1"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D169" i="4"/>
  <c r="F168" i="4"/>
  <c r="F167" i="4"/>
  <c r="F166" i="4"/>
  <c r="F165" i="4"/>
  <c r="E164" i="4"/>
  <c r="D164" i="4"/>
  <c r="D163" i="4"/>
  <c r="F162" i="4"/>
  <c r="F161" i="4"/>
  <c r="F160" i="4"/>
  <c r="F159" i="4"/>
  <c r="E159" i="4"/>
  <c r="D159" i="4"/>
  <c r="F158" i="4"/>
  <c r="F157" i="4"/>
  <c r="F156" i="4"/>
  <c r="F155" i="4"/>
  <c r="F154" i="4"/>
  <c r="E153" i="4"/>
  <c r="E152" i="4" s="1"/>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2" i="4"/>
  <c r="F131" i="4"/>
  <c r="F130" i="4"/>
  <c r="F129" i="4"/>
  <c r="E128" i="4"/>
  <c r="D128" i="4"/>
  <c r="F128" i="4" s="1"/>
  <c r="F127" i="4"/>
  <c r="F126" i="4"/>
  <c r="E125" i="4"/>
  <c r="E124" i="4" s="1"/>
  <c r="D120" i="1" s="1"/>
  <c r="D125" i="4"/>
  <c r="D124" i="4"/>
  <c r="F123" i="4"/>
  <c r="F122" i="4"/>
  <c r="F121" i="4"/>
  <c r="F120" i="4"/>
  <c r="E120" i="4"/>
  <c r="D120" i="4"/>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H1577" i="1" s="1"/>
  <c r="C1576" i="1"/>
  <c r="H1576" i="1" s="1"/>
  <c r="H1575" i="1"/>
  <c r="G1575" i="1"/>
  <c r="C1575" i="1"/>
  <c r="C1574" i="1"/>
  <c r="C1573" i="1"/>
  <c r="H1573" i="1" s="1"/>
  <c r="H1572" i="1"/>
  <c r="G1572" i="1"/>
  <c r="C1572" i="1"/>
  <c r="H1571" i="1"/>
  <c r="G1571" i="1"/>
  <c r="C1571" i="1"/>
  <c r="C1570" i="1"/>
  <c r="C1569" i="1"/>
  <c r="H1569" i="1" s="1"/>
  <c r="G1568" i="1"/>
  <c r="C1568" i="1"/>
  <c r="H1568" i="1" s="1"/>
  <c r="H1567" i="1"/>
  <c r="G1567" i="1"/>
  <c r="C1567" i="1"/>
  <c r="C1566" i="1"/>
  <c r="C1565" i="1"/>
  <c r="H1565" i="1" s="1"/>
  <c r="C1564" i="1"/>
  <c r="H1564" i="1" s="1"/>
  <c r="C1563" i="1"/>
  <c r="H1563" i="1" s="1"/>
  <c r="C1562" i="1"/>
  <c r="C1561" i="1"/>
  <c r="H1561" i="1" s="1"/>
  <c r="C1560" i="1"/>
  <c r="H1560" i="1" s="1"/>
  <c r="H1559" i="1"/>
  <c r="G1559" i="1"/>
  <c r="C1559" i="1"/>
  <c r="C1558" i="1"/>
  <c r="C1557" i="1"/>
  <c r="H1557" i="1" s="1"/>
  <c r="H1556" i="1"/>
  <c r="C1556" i="1"/>
  <c r="G1556" i="1" s="1"/>
  <c r="H1555" i="1"/>
  <c r="G1555" i="1"/>
  <c r="C1555" i="1"/>
  <c r="C1554" i="1"/>
  <c r="C1553" i="1"/>
  <c r="H1553" i="1" s="1"/>
  <c r="C1552" i="1"/>
  <c r="G1552" i="1" s="1"/>
  <c r="H1551" i="1"/>
  <c r="G1551" i="1"/>
  <c r="C1551" i="1"/>
  <c r="C1550" i="1"/>
  <c r="C1549" i="1"/>
  <c r="H1549" i="1" s="1"/>
  <c r="H1548" i="1"/>
  <c r="G1548" i="1"/>
  <c r="C1548" i="1"/>
  <c r="H1547" i="1"/>
  <c r="G1547" i="1"/>
  <c r="C1547" i="1"/>
  <c r="C1546" i="1"/>
  <c r="C1545" i="1"/>
  <c r="H1545" i="1" s="1"/>
  <c r="G1544" i="1"/>
  <c r="C1544" i="1"/>
  <c r="H1544" i="1" s="1"/>
  <c r="C1543" i="1"/>
  <c r="H1543" i="1" s="1"/>
  <c r="C1542" i="1"/>
  <c r="C1541" i="1"/>
  <c r="H1541" i="1" s="1"/>
  <c r="C1540" i="1"/>
  <c r="G1540" i="1" s="1"/>
  <c r="G1539" i="1"/>
  <c r="C1539" i="1"/>
  <c r="H1539" i="1" s="1"/>
  <c r="C1538" i="1"/>
  <c r="C1537" i="1"/>
  <c r="H1537" i="1" s="1"/>
  <c r="C1536" i="1"/>
  <c r="G1536" i="1" s="1"/>
  <c r="C1535" i="1"/>
  <c r="H1535" i="1" s="1"/>
  <c r="C1534" i="1"/>
  <c r="C1533" i="1"/>
  <c r="H1533" i="1" s="1"/>
  <c r="C1532" i="1"/>
  <c r="G1532" i="1" s="1"/>
  <c r="C1531" i="1"/>
  <c r="G1531" i="1" s="1"/>
  <c r="C1529" i="1"/>
  <c r="H1529" i="1" s="1"/>
  <c r="C1528" i="1"/>
  <c r="G1528" i="1" s="1"/>
  <c r="C1527" i="1"/>
  <c r="H1527" i="1" s="1"/>
  <c r="C1526" i="1"/>
  <c r="C1525" i="1"/>
  <c r="H1525" i="1" s="1"/>
  <c r="H1523" i="1"/>
  <c r="G1523" i="1"/>
  <c r="C1523" i="1"/>
  <c r="C1522" i="1"/>
  <c r="C1521" i="1"/>
  <c r="H1521" i="1" s="1"/>
  <c r="H1520" i="1"/>
  <c r="C1520" i="1"/>
  <c r="G1520" i="1" s="1"/>
  <c r="C1519" i="1"/>
  <c r="H1519" i="1" s="1"/>
  <c r="H1516" i="1"/>
  <c r="C1516" i="1"/>
  <c r="G1516" i="1" s="1"/>
  <c r="H1515" i="1"/>
  <c r="G1515" i="1"/>
  <c r="C1515" i="1"/>
  <c r="C1514" i="1"/>
  <c r="C1513" i="1"/>
  <c r="H1513" i="1" s="1"/>
  <c r="H1512" i="1"/>
  <c r="C1512" i="1"/>
  <c r="G1512" i="1" s="1"/>
  <c r="G1511" i="1"/>
  <c r="C1511" i="1"/>
  <c r="H1511" i="1" s="1"/>
  <c r="C1510" i="1"/>
  <c r="C1509" i="1"/>
  <c r="H1509" i="1" s="1"/>
  <c r="H1508" i="1"/>
  <c r="G1508" i="1"/>
  <c r="C1508" i="1"/>
  <c r="G1507" i="1"/>
  <c r="C1507" i="1"/>
  <c r="H1507" i="1" s="1"/>
  <c r="C1506" i="1"/>
  <c r="C1505" i="1"/>
  <c r="H1505" i="1" s="1"/>
  <c r="H1504" i="1"/>
  <c r="C1504" i="1"/>
  <c r="G1504" i="1" s="1"/>
  <c r="H1503" i="1"/>
  <c r="G1503" i="1"/>
  <c r="C1503" i="1"/>
  <c r="C1502" i="1"/>
  <c r="C1500" i="1"/>
  <c r="G1500" i="1" s="1"/>
  <c r="C1498" i="1"/>
  <c r="C1497" i="1"/>
  <c r="H1497" i="1" s="1"/>
  <c r="H1496" i="1"/>
  <c r="G1496" i="1"/>
  <c r="C1496" i="1"/>
  <c r="H1495" i="1"/>
  <c r="G1495" i="1"/>
  <c r="C1495" i="1"/>
  <c r="C1494" i="1"/>
  <c r="C1493" i="1"/>
  <c r="H1493" i="1" s="1"/>
  <c r="H1492" i="1"/>
  <c r="G1492" i="1"/>
  <c r="C1492" i="1"/>
  <c r="C1491" i="1"/>
  <c r="H1491" i="1" s="1"/>
  <c r="C1490" i="1"/>
  <c r="C1489" i="1"/>
  <c r="H1489" i="1" s="1"/>
  <c r="H1488" i="1"/>
  <c r="G1488" i="1"/>
  <c r="C1488" i="1"/>
  <c r="H1487" i="1"/>
  <c r="G1487" i="1"/>
  <c r="C1487" i="1"/>
  <c r="C1486" i="1"/>
  <c r="C1485" i="1"/>
  <c r="H1485" i="1" s="1"/>
  <c r="C1484" i="1"/>
  <c r="H1484" i="1" s="1"/>
  <c r="C1483" i="1"/>
  <c r="G1483" i="1" s="1"/>
  <c r="C1482" i="1"/>
  <c r="G1480" i="1"/>
  <c r="C1480" i="1"/>
  <c r="H1480" i="1" s="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D1471" i="1"/>
  <c r="C1471" i="1"/>
  <c r="J1471" i="1" s="1"/>
  <c r="H1470" i="1"/>
  <c r="G1470" i="1"/>
  <c r="D1470" i="1"/>
  <c r="C1470" i="1"/>
  <c r="H1469" i="1"/>
  <c r="G1469" i="1"/>
  <c r="D1469" i="1"/>
  <c r="C1469" i="1"/>
  <c r="D1468" i="1"/>
  <c r="J1468" i="1" s="1"/>
  <c r="C1468" i="1"/>
  <c r="H1467" i="1"/>
  <c r="G1467" i="1"/>
  <c r="D1467" i="1"/>
  <c r="C1467" i="1"/>
  <c r="J1467" i="1" s="1"/>
  <c r="D1466" i="1"/>
  <c r="J1466" i="1" s="1"/>
  <c r="C1466" i="1"/>
  <c r="D1465" i="1"/>
  <c r="H1465" i="1" s="1"/>
  <c r="C1465" i="1"/>
  <c r="H1464" i="1"/>
  <c r="D1464" i="1"/>
  <c r="G1464" i="1" s="1"/>
  <c r="I1464" i="1" s="1"/>
  <c r="C1464" i="1"/>
  <c r="D1463" i="1"/>
  <c r="H1463" i="1" s="1"/>
  <c r="C1463" i="1"/>
  <c r="G1463" i="1" s="1"/>
  <c r="I1463" i="1" s="1"/>
  <c r="H1462" i="1"/>
  <c r="D1462" i="1"/>
  <c r="G1462" i="1" s="1"/>
  <c r="I1462" i="1" s="1"/>
  <c r="C1462" i="1"/>
  <c r="H1461" i="1"/>
  <c r="D1461" i="1"/>
  <c r="G1461" i="1" s="1"/>
  <c r="C1461" i="1"/>
  <c r="D1460" i="1"/>
  <c r="H1460" i="1" s="1"/>
  <c r="C1460" i="1"/>
  <c r="G1460" i="1" s="1"/>
  <c r="I1460" i="1" s="1"/>
  <c r="H1459" i="1"/>
  <c r="D1459" i="1"/>
  <c r="G1459" i="1" s="1"/>
  <c r="I1459" i="1" s="1"/>
  <c r="C1459" i="1"/>
  <c r="D1458" i="1"/>
  <c r="H1458" i="1" s="1"/>
  <c r="C1458" i="1"/>
  <c r="G1458" i="1" s="1"/>
  <c r="H1457" i="1"/>
  <c r="D1457" i="1"/>
  <c r="G1457" i="1" s="1"/>
  <c r="I1457" i="1" s="1"/>
  <c r="C1457" i="1"/>
  <c r="D1456" i="1"/>
  <c r="H1456" i="1" s="1"/>
  <c r="C1456" i="1"/>
  <c r="G1456" i="1" s="1"/>
  <c r="H1455" i="1"/>
  <c r="D1455" i="1"/>
  <c r="G1455" i="1" s="1"/>
  <c r="I1455" i="1" s="1"/>
  <c r="C1455" i="1"/>
  <c r="D1454" i="1"/>
  <c r="C1454" i="1"/>
  <c r="H1454" i="1" s="1"/>
  <c r="D1453" i="1"/>
  <c r="D1452" i="1"/>
  <c r="H1452" i="1" s="1"/>
  <c r="C1452" i="1"/>
  <c r="G1452" i="1" s="1"/>
  <c r="I1452" i="1" s="1"/>
  <c r="H1451" i="1"/>
  <c r="D1451" i="1"/>
  <c r="G1451" i="1" s="1"/>
  <c r="I1451" i="1" s="1"/>
  <c r="C1451" i="1"/>
  <c r="D1450" i="1"/>
  <c r="H1450" i="1" s="1"/>
  <c r="C1450" i="1"/>
  <c r="G1450" i="1" s="1"/>
  <c r="H1449" i="1"/>
  <c r="D1449" i="1"/>
  <c r="G1449" i="1" s="1"/>
  <c r="I1449" i="1" s="1"/>
  <c r="C1449" i="1"/>
  <c r="D1448" i="1"/>
  <c r="H1448" i="1" s="1"/>
  <c r="C1448" i="1"/>
  <c r="G1448" i="1" s="1"/>
  <c r="I1448" i="1" s="1"/>
  <c r="H1447" i="1"/>
  <c r="D1447" i="1"/>
  <c r="G1447" i="1" s="1"/>
  <c r="I1447" i="1" s="1"/>
  <c r="C1447" i="1"/>
  <c r="D1446" i="1"/>
  <c r="H1446" i="1" s="1"/>
  <c r="C1446" i="1"/>
  <c r="G1446" i="1" s="1"/>
  <c r="I1446" i="1" s="1"/>
  <c r="G1445" i="1"/>
  <c r="D1445" i="1"/>
  <c r="C1445" i="1"/>
  <c r="J1445" i="1" s="1"/>
  <c r="D1444" i="1"/>
  <c r="C1444" i="1"/>
  <c r="H1444" i="1" s="1"/>
  <c r="G1443" i="1"/>
  <c r="D1443" i="1"/>
  <c r="C1443" i="1"/>
  <c r="J1443" i="1" s="1"/>
  <c r="D1442" i="1"/>
  <c r="C1442" i="1"/>
  <c r="H1442" i="1" s="1"/>
  <c r="G1441" i="1"/>
  <c r="D1441" i="1"/>
  <c r="C1441" i="1"/>
  <c r="J1441" i="1" s="1"/>
  <c r="D1440" i="1"/>
  <c r="C1440" i="1"/>
  <c r="G1439" i="1"/>
  <c r="D1439" i="1"/>
  <c r="C1439" i="1"/>
  <c r="J1439" i="1" s="1"/>
  <c r="G1438" i="1"/>
  <c r="D1438" i="1"/>
  <c r="C1438" i="1"/>
  <c r="H1438" i="1" s="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D1420" i="1"/>
  <c r="G1420" i="1" s="1"/>
  <c r="C1420" i="1"/>
  <c r="G1419" i="1"/>
  <c r="D1419" i="1"/>
  <c r="C1419" i="1"/>
  <c r="H1419" i="1" s="1"/>
  <c r="G1418" i="1"/>
  <c r="D1418" i="1"/>
  <c r="C1418" i="1"/>
  <c r="H1418" i="1" s="1"/>
  <c r="G1417" i="1"/>
  <c r="D1417" i="1"/>
  <c r="C1417" i="1"/>
  <c r="H1417" i="1" s="1"/>
  <c r="G1416" i="1"/>
  <c r="D1416" i="1"/>
  <c r="C1416" i="1"/>
  <c r="H1416" i="1" s="1"/>
  <c r="G1415" i="1"/>
  <c r="D1415" i="1"/>
  <c r="C1415" i="1"/>
  <c r="H1415" i="1" s="1"/>
  <c r="D1414" i="1"/>
  <c r="C1414" i="1"/>
  <c r="H1414" i="1" s="1"/>
  <c r="G1413" i="1"/>
  <c r="D1413" i="1"/>
  <c r="C1413" i="1"/>
  <c r="H1413" i="1" s="1"/>
  <c r="G1411" i="1"/>
  <c r="D1411" i="1"/>
  <c r="C1411" i="1"/>
  <c r="H1411" i="1" s="1"/>
  <c r="G1410" i="1"/>
  <c r="D1410" i="1"/>
  <c r="C1410" i="1"/>
  <c r="H1410" i="1" s="1"/>
  <c r="G1409" i="1"/>
  <c r="D1409" i="1"/>
  <c r="C1409" i="1"/>
  <c r="H1409"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3" i="1"/>
  <c r="G1382" i="1"/>
  <c r="D1382" i="1"/>
  <c r="C1382" i="1"/>
  <c r="H1382" i="1" s="1"/>
  <c r="G1381" i="1"/>
  <c r="D1381" i="1"/>
  <c r="C1381" i="1"/>
  <c r="H1381" i="1" s="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D1242" i="1"/>
  <c r="G1242" i="1" s="1"/>
  <c r="C1242" i="1"/>
  <c r="G1241" i="1"/>
  <c r="D1241" i="1"/>
  <c r="H1241" i="1" s="1"/>
  <c r="C1241" i="1"/>
  <c r="H1240" i="1"/>
  <c r="D1240" i="1"/>
  <c r="G1240" i="1" s="1"/>
  <c r="C1240" i="1"/>
  <c r="H1239" i="1"/>
  <c r="G1239" i="1"/>
  <c r="D1239" i="1"/>
  <c r="C1239" i="1"/>
  <c r="H1238" i="1"/>
  <c r="G1238" i="1"/>
  <c r="D1238" i="1"/>
  <c r="C1238" i="1"/>
  <c r="H1237" i="1"/>
  <c r="D1237" i="1"/>
  <c r="G1237" i="1" s="1"/>
  <c r="C1237" i="1"/>
  <c r="H1236" i="1"/>
  <c r="D1236" i="1"/>
  <c r="G1236" i="1" s="1"/>
  <c r="C1236" i="1"/>
  <c r="H1235" i="1"/>
  <c r="D1235" i="1"/>
  <c r="G1235" i="1" s="1"/>
  <c r="C1235" i="1"/>
  <c r="H1234" i="1"/>
  <c r="G1234" i="1"/>
  <c r="D1234" i="1"/>
  <c r="C1234" i="1"/>
  <c r="H1233" i="1"/>
  <c r="D1233" i="1"/>
  <c r="G1233" i="1" s="1"/>
  <c r="C1233" i="1"/>
  <c r="H1232" i="1"/>
  <c r="D1232" i="1"/>
  <c r="G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D1225" i="1"/>
  <c r="G1225" i="1" s="1"/>
  <c r="C1225" i="1"/>
  <c r="H1224" i="1"/>
  <c r="G1224" i="1"/>
  <c r="D1224" i="1"/>
  <c r="C1224" i="1"/>
  <c r="G1223" i="1"/>
  <c r="D1223" i="1"/>
  <c r="H1223" i="1" s="1"/>
  <c r="C1223" i="1"/>
  <c r="C1222" i="1"/>
  <c r="H1221" i="1"/>
  <c r="G1221" i="1"/>
  <c r="D1221" i="1"/>
  <c r="C1221" i="1"/>
  <c r="H1220" i="1"/>
  <c r="G1220" i="1"/>
  <c r="D1220" i="1"/>
  <c r="C1220" i="1"/>
  <c r="H1219" i="1"/>
  <c r="G1219" i="1"/>
  <c r="D1219" i="1"/>
  <c r="C1219" i="1"/>
  <c r="H1218" i="1"/>
  <c r="D1218" i="1"/>
  <c r="G1218" i="1" s="1"/>
  <c r="C1218" i="1"/>
  <c r="G1217" i="1"/>
  <c r="D1217" i="1"/>
  <c r="H1217" i="1" s="1"/>
  <c r="C1217"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H1165" i="1"/>
  <c r="G1165" i="1"/>
  <c r="D1165" i="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H1156" i="1"/>
  <c r="D1156" i="1"/>
  <c r="G1156" i="1" s="1"/>
  <c r="C1156" i="1"/>
  <c r="D1155" i="1"/>
  <c r="C1155" i="1"/>
  <c r="H1155" i="1" s="1"/>
  <c r="D1154" i="1"/>
  <c r="C1154" i="1"/>
  <c r="H1151" i="1"/>
  <c r="D1151" i="1"/>
  <c r="G1151" i="1" s="1"/>
  <c r="C1151" i="1"/>
  <c r="H1150" i="1"/>
  <c r="G1150" i="1"/>
  <c r="D1150" i="1"/>
  <c r="C1150" i="1"/>
  <c r="H1149" i="1"/>
  <c r="G1149" i="1"/>
  <c r="D1149" i="1"/>
  <c r="C1149" i="1"/>
  <c r="H1148" i="1"/>
  <c r="D1148" i="1"/>
  <c r="G1148" i="1" s="1"/>
  <c r="C1148" i="1"/>
  <c r="H1147" i="1"/>
  <c r="G1147" i="1"/>
  <c r="D1147" i="1"/>
  <c r="C1147" i="1"/>
  <c r="H1146" i="1"/>
  <c r="G1146" i="1"/>
  <c r="D1146" i="1"/>
  <c r="C1146" i="1"/>
  <c r="H1145" i="1"/>
  <c r="G1145" i="1"/>
  <c r="D1145" i="1"/>
  <c r="C1145" i="1"/>
  <c r="D1144" i="1"/>
  <c r="H1144" i="1" s="1"/>
  <c r="C1144" i="1"/>
  <c r="H1143" i="1"/>
  <c r="G1143" i="1"/>
  <c r="D1143" i="1"/>
  <c r="C1143" i="1"/>
  <c r="D1142" i="1"/>
  <c r="H1142" i="1" s="1"/>
  <c r="C1142" i="1"/>
  <c r="H1141" i="1"/>
  <c r="G1141" i="1"/>
  <c r="D1141" i="1"/>
  <c r="C1141" i="1"/>
  <c r="H1140" i="1"/>
  <c r="G1140" i="1"/>
  <c r="D1140" i="1"/>
  <c r="C1140" i="1"/>
  <c r="H1139" i="1"/>
  <c r="G1139" i="1"/>
  <c r="D1139" i="1"/>
  <c r="C1139" i="1"/>
  <c r="H1138" i="1"/>
  <c r="G1138" i="1"/>
  <c r="D1138" i="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G1062" i="1"/>
  <c r="D1062" i="1"/>
  <c r="H1062" i="1" s="1"/>
  <c r="C1062" i="1"/>
  <c r="G1061"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G1050" i="1"/>
  <c r="D1050" i="1"/>
  <c r="H1050" i="1" s="1"/>
  <c r="C1050" i="1"/>
  <c r="H1049" i="1"/>
  <c r="G1049" i="1"/>
  <c r="D1049" i="1"/>
  <c r="C1049" i="1"/>
  <c r="G1048"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D1015" i="1"/>
  <c r="G1015" i="1" s="1"/>
  <c r="C1015" i="1"/>
  <c r="H1014" i="1"/>
  <c r="D1014" i="1"/>
  <c r="G1014" i="1" s="1"/>
  <c r="C1014" i="1"/>
  <c r="D1013" i="1"/>
  <c r="G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D1004" i="1"/>
  <c r="G1004" i="1" s="1"/>
  <c r="C1004" i="1"/>
  <c r="H1003" i="1"/>
  <c r="D1003" i="1"/>
  <c r="G1003" i="1" s="1"/>
  <c r="C1003" i="1"/>
  <c r="H1002" i="1"/>
  <c r="D1002" i="1"/>
  <c r="G1002" i="1" s="1"/>
  <c r="C1002" i="1"/>
  <c r="H1001" i="1"/>
  <c r="D1001" i="1"/>
  <c r="G1001" i="1" s="1"/>
  <c r="C1001" i="1"/>
  <c r="H1000" i="1"/>
  <c r="D1000" i="1"/>
  <c r="G1000" i="1" s="1"/>
  <c r="C1000" i="1"/>
  <c r="D999" i="1"/>
  <c r="H999" i="1" s="1"/>
  <c r="C999" i="1"/>
  <c r="D998" i="1"/>
  <c r="H998" i="1" s="1"/>
  <c r="C998" i="1"/>
  <c r="D997" i="1"/>
  <c r="G997" i="1" s="1"/>
  <c r="C997" i="1"/>
  <c r="D996" i="1"/>
  <c r="H996" i="1" s="1"/>
  <c r="C996" i="1"/>
  <c r="H995" i="1"/>
  <c r="G995" i="1"/>
  <c r="D995" i="1"/>
  <c r="C995" i="1"/>
  <c r="H994" i="1"/>
  <c r="G994" i="1"/>
  <c r="D994" i="1"/>
  <c r="C994" i="1"/>
  <c r="D993" i="1"/>
  <c r="H993" i="1" s="1"/>
  <c r="C993" i="1"/>
  <c r="H992" i="1"/>
  <c r="G992" i="1"/>
  <c r="D992" i="1"/>
  <c r="C992" i="1"/>
  <c r="D991" i="1"/>
  <c r="H991" i="1" s="1"/>
  <c r="C991" i="1"/>
  <c r="C990" i="1"/>
  <c r="H989" i="1"/>
  <c r="G989" i="1"/>
  <c r="D989" i="1"/>
  <c r="C989" i="1"/>
  <c r="H988" i="1"/>
  <c r="G988" i="1"/>
  <c r="D988" i="1"/>
  <c r="C988" i="1"/>
  <c r="G987"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D946" i="1"/>
  <c r="H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D645" i="1"/>
  <c r="H645" i="1" s="1"/>
  <c r="C645" i="1"/>
  <c r="H644" i="1"/>
  <c r="D644" i="1"/>
  <c r="G644" i="1" s="1"/>
  <c r="C644" i="1"/>
  <c r="H643" i="1"/>
  <c r="D643" i="1"/>
  <c r="G643" i="1" s="1"/>
  <c r="C643" i="1"/>
  <c r="D642" i="1"/>
  <c r="H642" i="1" s="1"/>
  <c r="C642" i="1"/>
  <c r="D641" i="1"/>
  <c r="H641" i="1" s="1"/>
  <c r="C641" i="1"/>
  <c r="C638" i="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H413" i="1" s="1"/>
  <c r="C413" i="1"/>
  <c r="C412" i="1"/>
  <c r="C411" i="1"/>
  <c r="H406" i="1"/>
  <c r="D406" i="1"/>
  <c r="G406" i="1" s="1"/>
  <c r="C406" i="1"/>
  <c r="H405" i="1"/>
  <c r="G405" i="1"/>
  <c r="D405" i="1"/>
  <c r="C405" i="1"/>
  <c r="H404" i="1"/>
  <c r="G404" i="1"/>
  <c r="D404" i="1"/>
  <c r="C404" i="1"/>
  <c r="H401" i="1"/>
  <c r="G401" i="1"/>
  <c r="D401" i="1"/>
  <c r="C401" i="1"/>
  <c r="H400" i="1"/>
  <c r="G400" i="1"/>
  <c r="D400" i="1"/>
  <c r="C400" i="1"/>
  <c r="H399" i="1"/>
  <c r="G399" i="1"/>
  <c r="D399" i="1"/>
  <c r="C399" i="1"/>
  <c r="D398" i="1"/>
  <c r="H398" i="1" s="1"/>
  <c r="C398" i="1"/>
  <c r="D397" i="1"/>
  <c r="H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C259" i="1"/>
  <c r="H258" i="1"/>
  <c r="G258" i="1"/>
  <c r="D258" i="1"/>
  <c r="C258" i="1"/>
  <c r="H257" i="1"/>
  <c r="G257" i="1"/>
  <c r="D257" i="1"/>
  <c r="C257" i="1"/>
  <c r="H256" i="1"/>
  <c r="D256" i="1"/>
  <c r="G256" i="1" s="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G208" i="1"/>
  <c r="D208" i="1"/>
  <c r="H208" i="1" s="1"/>
  <c r="C208" i="1"/>
  <c r="G207"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G191" i="1"/>
  <c r="D191" i="1"/>
  <c r="H191" i="1" s="1"/>
  <c r="C191" i="1"/>
  <c r="H190" i="1"/>
  <c r="G190" i="1"/>
  <c r="D190" i="1"/>
  <c r="C190" i="1"/>
  <c r="H189" i="1"/>
  <c r="G189" i="1"/>
  <c r="D189" i="1"/>
  <c r="C189" i="1"/>
  <c r="G188" i="1"/>
  <c r="D188" i="1"/>
  <c r="H188" i="1" s="1"/>
  <c r="C188" i="1"/>
  <c r="G187" i="1"/>
  <c r="D187" i="1"/>
  <c r="H187" i="1" s="1"/>
  <c r="C187" i="1"/>
  <c r="H186" i="1"/>
  <c r="G186" i="1"/>
  <c r="D186" i="1"/>
  <c r="C186" i="1"/>
  <c r="H185" i="1"/>
  <c r="G185" i="1"/>
  <c r="D185" i="1"/>
  <c r="C185" i="1"/>
  <c r="C184" i="1"/>
  <c r="H183" i="1"/>
  <c r="G183" i="1"/>
  <c r="D183" i="1"/>
  <c r="C183" i="1"/>
  <c r="D182" i="1"/>
  <c r="H182" i="1" s="1"/>
  <c r="C182" i="1"/>
  <c r="D181" i="1"/>
  <c r="H181" i="1" s="1"/>
  <c r="C181" i="1"/>
  <c r="D180" i="1"/>
  <c r="H180" i="1" s="1"/>
  <c r="C180" i="1"/>
  <c r="H179" i="1"/>
  <c r="G179" i="1"/>
  <c r="D179" i="1"/>
  <c r="C179" i="1"/>
  <c r="H178" i="1"/>
  <c r="G178" i="1"/>
  <c r="D178" i="1"/>
  <c r="C178" i="1"/>
  <c r="G177" i="1"/>
  <c r="D177" i="1"/>
  <c r="H177" i="1" s="1"/>
  <c r="C177" i="1"/>
  <c r="D176" i="1"/>
  <c r="H176" i="1" s="1"/>
  <c r="C176" i="1"/>
  <c r="G175" i="1"/>
  <c r="D175" i="1"/>
  <c r="H175" i="1" s="1"/>
  <c r="C175" i="1"/>
  <c r="G174" i="1"/>
  <c r="D174" i="1"/>
  <c r="H174" i="1" s="1"/>
  <c r="C174" i="1"/>
  <c r="C173" i="1"/>
  <c r="G172" i="1"/>
  <c r="D172" i="1"/>
  <c r="H172" i="1" s="1"/>
  <c r="C172" i="1"/>
  <c r="H171" i="1"/>
  <c r="G171" i="1"/>
  <c r="D171" i="1"/>
  <c r="C171" i="1"/>
  <c r="D170" i="1"/>
  <c r="H170" i="1" s="1"/>
  <c r="C170" i="1"/>
  <c r="G169" i="1"/>
  <c r="D169" i="1"/>
  <c r="H169" i="1" s="1"/>
  <c r="C169" i="1"/>
  <c r="G168" i="1"/>
  <c r="D168" i="1"/>
  <c r="H168" i="1" s="1"/>
  <c r="C168" i="1"/>
  <c r="G167" i="1"/>
  <c r="D167" i="1"/>
  <c r="H167" i="1" s="1"/>
  <c r="C167" i="1"/>
  <c r="H166" i="1"/>
  <c r="G166" i="1"/>
  <c r="D166" i="1"/>
  <c r="C166" i="1"/>
  <c r="C165" i="1"/>
  <c r="H164" i="1"/>
  <c r="G164" i="1"/>
  <c r="D164" i="1"/>
  <c r="C164" i="1"/>
  <c r="H163" i="1"/>
  <c r="D163" i="1"/>
  <c r="G163" i="1" s="1"/>
  <c r="C163" i="1"/>
  <c r="H162" i="1"/>
  <c r="D162" i="1"/>
  <c r="G162" i="1" s="1"/>
  <c r="C162" i="1"/>
  <c r="H161" i="1"/>
  <c r="D161" i="1"/>
  <c r="G161" i="1" s="1"/>
  <c r="C161" i="1"/>
  <c r="D160" i="1"/>
  <c r="G160" i="1" s="1"/>
  <c r="C160" i="1"/>
  <c r="C159"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D152" i="1"/>
  <c r="H152" i="1" s="1"/>
  <c r="C152" i="1"/>
  <c r="H151" i="1"/>
  <c r="G151" i="1"/>
  <c r="D151" i="1"/>
  <c r="C151"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H131" i="1"/>
  <c r="D131" i="1"/>
  <c r="G131" i="1" s="1"/>
  <c r="C131" i="1"/>
  <c r="C130" i="1"/>
  <c r="C129" i="1"/>
  <c r="H128" i="1"/>
  <c r="G128" i="1"/>
  <c r="D128" i="1"/>
  <c r="C128" i="1"/>
  <c r="H127" i="1"/>
  <c r="G127" i="1"/>
  <c r="D127" i="1"/>
  <c r="C127" i="1"/>
  <c r="H126" i="1"/>
  <c r="G126" i="1"/>
  <c r="D126" i="1"/>
  <c r="C126" i="1"/>
  <c r="H125" i="1"/>
  <c r="D125" i="1"/>
  <c r="G125" i="1" s="1"/>
  <c r="C125" i="1"/>
  <c r="H124" i="1"/>
  <c r="D124" i="1"/>
  <c r="G124" i="1" s="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543" i="1" l="1"/>
  <c r="H1540" i="1"/>
  <c r="G1527" i="1"/>
  <c r="H1531" i="1"/>
  <c r="E295" i="9"/>
  <c r="B295" i="9" s="1"/>
  <c r="E300" i="9"/>
  <c r="B300" i="9" s="1"/>
  <c r="E302" i="9"/>
  <c r="B302" i="9" s="1"/>
  <c r="H1264" i="1"/>
  <c r="G1155" i="1"/>
  <c r="G1154" i="1"/>
  <c r="G1412" i="1"/>
  <c r="G1414" i="1"/>
  <c r="D114" i="6"/>
  <c r="G1263" i="1"/>
  <c r="E292" i="9"/>
  <c r="B292" i="9" s="1"/>
  <c r="H1536" i="1"/>
  <c r="G1491" i="1"/>
  <c r="F215" i="9"/>
  <c r="B215" i="9" s="1"/>
  <c r="G1576" i="1"/>
  <c r="G1579" i="1"/>
  <c r="G1564" i="1"/>
  <c r="G1563" i="1"/>
  <c r="G1560" i="1"/>
  <c r="H1552" i="1"/>
  <c r="D49" i="8"/>
  <c r="C1524" i="1" s="1"/>
  <c r="G1524" i="1" s="1"/>
  <c r="G1535" i="1"/>
  <c r="C1530" i="1"/>
  <c r="H1530" i="1" s="1"/>
  <c r="H1532" i="1"/>
  <c r="H1528" i="1"/>
  <c r="G1519" i="1"/>
  <c r="C1501" i="1"/>
  <c r="H1501" i="1" s="1"/>
  <c r="G1499" i="1"/>
  <c r="H1500" i="1"/>
  <c r="D6" i="8"/>
  <c r="C1481" i="1" s="1"/>
  <c r="H1481" i="1" s="1"/>
  <c r="H1483" i="1"/>
  <c r="G1484" i="1"/>
  <c r="E27" i="9"/>
  <c r="B27" i="9" s="1"/>
  <c r="E287" i="9"/>
  <c r="B287" i="9" s="1"/>
  <c r="E290" i="9"/>
  <c r="B290" i="9" s="1"/>
  <c r="E283" i="9"/>
  <c r="B283" i="9" s="1"/>
  <c r="E245" i="5"/>
  <c r="D1222" i="1" s="1"/>
  <c r="F246" i="5"/>
  <c r="G1216" i="1"/>
  <c r="H1216" i="1"/>
  <c r="F239" i="5"/>
  <c r="E238" i="5"/>
  <c r="D1183" i="1"/>
  <c r="D1184" i="1"/>
  <c r="F207" i="5"/>
  <c r="H1154" i="1"/>
  <c r="G1142" i="1"/>
  <c r="G1144" i="1"/>
  <c r="G1124" i="1"/>
  <c r="G1137" i="1"/>
  <c r="G1056" i="1"/>
  <c r="F78" i="5"/>
  <c r="H1030" i="1"/>
  <c r="H1013" i="1"/>
  <c r="H997" i="1"/>
  <c r="F12" i="5"/>
  <c r="D990" i="1"/>
  <c r="H990" i="1" s="1"/>
  <c r="G999" i="1"/>
  <c r="G998" i="1"/>
  <c r="G996" i="1"/>
  <c r="G990" i="1"/>
  <c r="G991" i="1"/>
  <c r="G993" i="1"/>
  <c r="E7" i="5"/>
  <c r="I20" i="3" s="1"/>
  <c r="D986" i="1"/>
  <c r="H30" i="3"/>
  <c r="C1453" i="1"/>
  <c r="H1453" i="1" s="1"/>
  <c r="G1454" i="1"/>
  <c r="D5" i="7"/>
  <c r="E5" i="7"/>
  <c r="D1437" i="1"/>
  <c r="G1437" i="1" s="1"/>
  <c r="H1437" i="1"/>
  <c r="G315" i="9"/>
  <c r="E315" i="9" s="1"/>
  <c r="E314" i="9" s="1"/>
  <c r="I10" i="3" s="1"/>
  <c r="H1440" i="1"/>
  <c r="E114" i="6"/>
  <c r="F118" i="6"/>
  <c r="H1412" i="1"/>
  <c r="F114" i="6"/>
  <c r="H1420" i="1"/>
  <c r="E32" i="9"/>
  <c r="B32" i="9" s="1"/>
  <c r="E285" i="9"/>
  <c r="B285" i="9" s="1"/>
  <c r="H150" i="1"/>
  <c r="G632" i="1"/>
  <c r="G288" i="1"/>
  <c r="H411" i="1"/>
  <c r="E644" i="4"/>
  <c r="D638" i="1" s="1"/>
  <c r="G638" i="1" s="1"/>
  <c r="G946" i="1"/>
  <c r="G809" i="1"/>
  <c r="G719" i="1"/>
  <c r="G715" i="1"/>
  <c r="G713" i="1"/>
  <c r="G711" i="1"/>
  <c r="G710" i="1"/>
  <c r="G709" i="1"/>
  <c r="F218" i="9"/>
  <c r="B218" i="9" s="1"/>
  <c r="H687" i="1"/>
  <c r="G670" i="1"/>
  <c r="G668" i="1"/>
  <c r="E30" i="9"/>
  <c r="B30" i="9" s="1"/>
  <c r="G642" i="1"/>
  <c r="G645" i="1"/>
  <c r="G641" i="1"/>
  <c r="D599" i="1"/>
  <c r="G600" i="1"/>
  <c r="G397" i="1"/>
  <c r="G398" i="1"/>
  <c r="G378" i="1"/>
  <c r="G379" i="1"/>
  <c r="G366" i="1"/>
  <c r="E350" i="4"/>
  <c r="D345" i="1" s="1"/>
  <c r="F369" i="4"/>
  <c r="G364" i="1"/>
  <c r="G365" i="1"/>
  <c r="D307" i="1"/>
  <c r="F312" i="4"/>
  <c r="G290" i="1"/>
  <c r="G413" i="1"/>
  <c r="G289" i="1"/>
  <c r="H638" i="1"/>
  <c r="D412" i="1"/>
  <c r="E643" i="4"/>
  <c r="D637" i="1" s="1"/>
  <c r="F644" i="4"/>
  <c r="G259" i="1"/>
  <c r="H259" i="1"/>
  <c r="G209" i="1"/>
  <c r="H192" i="1"/>
  <c r="G192" i="1"/>
  <c r="G206" i="1"/>
  <c r="F210" i="4"/>
  <c r="F196" i="4"/>
  <c r="D184" i="1"/>
  <c r="F223" i="9"/>
  <c r="B223" i="9" s="1"/>
  <c r="E45" i="9"/>
  <c r="B45" i="9" s="1"/>
  <c r="G182" i="1"/>
  <c r="B221" i="9"/>
  <c r="G181" i="1"/>
  <c r="G180" i="1"/>
  <c r="F219" i="9"/>
  <c r="B219" i="9" s="1"/>
  <c r="E42" i="9"/>
  <c r="B42" i="9" s="1"/>
  <c r="G176" i="1"/>
  <c r="G173" i="1"/>
  <c r="F177" i="4"/>
  <c r="G170" i="1"/>
  <c r="G165" i="1"/>
  <c r="H165" i="1"/>
  <c r="F169" i="4"/>
  <c r="E163" i="4"/>
  <c r="D159" i="1" s="1"/>
  <c r="G159" i="1" s="1"/>
  <c r="H160" i="1"/>
  <c r="E41" i="9"/>
  <c r="B41" i="9" s="1"/>
  <c r="F164" i="4"/>
  <c r="D148" i="1"/>
  <c r="H148" i="1" s="1"/>
  <c r="G152" i="1"/>
  <c r="F152" i="4"/>
  <c r="G149" i="1"/>
  <c r="G150" i="1"/>
  <c r="H132" i="1"/>
  <c r="G129" i="1"/>
  <c r="H129" i="1"/>
  <c r="F133" i="4"/>
  <c r="D130" i="1"/>
  <c r="F134" i="4"/>
  <c r="H120" i="1"/>
  <c r="G120" i="1"/>
  <c r="G121" i="1"/>
  <c r="G123" i="1"/>
  <c r="F124" i="4"/>
  <c r="F125" i="4"/>
  <c r="G113" i="1"/>
  <c r="H108" i="1"/>
  <c r="E38" i="9"/>
  <c r="B38" i="9" s="1"/>
  <c r="F112" i="4"/>
  <c r="F217" i="9"/>
  <c r="B217" i="9" s="1"/>
  <c r="E50" i="4"/>
  <c r="D46" i="1" s="1"/>
  <c r="G64" i="1"/>
  <c r="G66" i="1"/>
  <c r="E286" i="9"/>
  <c r="B286" i="9" s="1"/>
  <c r="E293" i="9"/>
  <c r="B293" i="9" s="1"/>
  <c r="I1458" i="1"/>
  <c r="I1450" i="1"/>
  <c r="I1456" i="1"/>
  <c r="J1446" i="1"/>
  <c r="J1448" i="1"/>
  <c r="J1450" i="1"/>
  <c r="J1452" i="1"/>
  <c r="J1456" i="1"/>
  <c r="J1458" i="1"/>
  <c r="J1460" i="1"/>
  <c r="J1463" i="1"/>
  <c r="H1479" i="1"/>
  <c r="G1479" i="1"/>
  <c r="I1479" i="1" s="1"/>
  <c r="J1479" i="1"/>
  <c r="H1534" i="1"/>
  <c r="G1534" i="1"/>
  <c r="H1558" i="1"/>
  <c r="G1558" i="1"/>
  <c r="H1562" i="1"/>
  <c r="G1562" i="1"/>
  <c r="H1566" i="1"/>
  <c r="G1566" i="1"/>
  <c r="H1570" i="1"/>
  <c r="G1570" i="1"/>
  <c r="H1574" i="1"/>
  <c r="G1574" i="1"/>
  <c r="H1578" i="1"/>
  <c r="G1578" i="1"/>
  <c r="F215" i="4"/>
  <c r="F529" i="4"/>
  <c r="H1439" i="1"/>
  <c r="I1439" i="1" s="1"/>
  <c r="J1440" i="1"/>
  <c r="H1441" i="1"/>
  <c r="I1441" i="1" s="1"/>
  <c r="J1442" i="1"/>
  <c r="H1443" i="1"/>
  <c r="I1443" i="1" s="1"/>
  <c r="J1444" i="1"/>
  <c r="H1445" i="1"/>
  <c r="G1465" i="1"/>
  <c r="I1465" i="1" s="1"/>
  <c r="I1467" i="1"/>
  <c r="I1471" i="1"/>
  <c r="H1477" i="1"/>
  <c r="G1477" i="1"/>
  <c r="J1477" i="1"/>
  <c r="H1554" i="1"/>
  <c r="G1554" i="1"/>
  <c r="E298" i="4"/>
  <c r="G1440" i="1"/>
  <c r="I1440" i="1" s="1"/>
  <c r="G1442" i="1"/>
  <c r="I1442" i="1" s="1"/>
  <c r="G1444" i="1"/>
  <c r="I1444" i="1" s="1"/>
  <c r="J1447" i="1"/>
  <c r="J1449" i="1"/>
  <c r="J1451" i="1"/>
  <c r="J1455" i="1"/>
  <c r="J1457" i="1"/>
  <c r="J1459" i="1"/>
  <c r="J1462" i="1"/>
  <c r="J1464" i="1"/>
  <c r="H1474" i="1"/>
  <c r="G1474" i="1"/>
  <c r="J1474" i="1"/>
  <c r="H1514" i="1"/>
  <c r="G1514" i="1"/>
  <c r="H1526" i="1"/>
  <c r="G1526" i="1"/>
  <c r="H1542" i="1"/>
  <c r="G1542" i="1"/>
  <c r="H1546" i="1"/>
  <c r="G1546" i="1"/>
  <c r="H1550" i="1"/>
  <c r="G1550" i="1"/>
  <c r="E6" i="4"/>
  <c r="J1465" i="1"/>
  <c r="H1466" i="1"/>
  <c r="G1466" i="1"/>
  <c r="I1466" i="1" s="1"/>
  <c r="H1468" i="1"/>
  <c r="G1468" i="1"/>
  <c r="I1468" i="1" s="1"/>
  <c r="H1472" i="1"/>
  <c r="G1472" i="1"/>
  <c r="I1472" i="1" s="1"/>
  <c r="J1472" i="1"/>
  <c r="H1482" i="1"/>
  <c r="G1482" i="1"/>
  <c r="H1486" i="1"/>
  <c r="G1486" i="1"/>
  <c r="H1490" i="1"/>
  <c r="G1490" i="1"/>
  <c r="H1494" i="1"/>
  <c r="G1494" i="1"/>
  <c r="H1498" i="1"/>
  <c r="G1498" i="1"/>
  <c r="H1502" i="1"/>
  <c r="G1502" i="1"/>
  <c r="H1506" i="1"/>
  <c r="G1506" i="1"/>
  <c r="H1510" i="1"/>
  <c r="G1510" i="1"/>
  <c r="H1522" i="1"/>
  <c r="G1522" i="1"/>
  <c r="H1538" i="1"/>
  <c r="G1538" i="1"/>
  <c r="E528" i="4"/>
  <c r="D6" i="4"/>
  <c r="D50" i="4"/>
  <c r="D82" i="4"/>
  <c r="D106" i="4"/>
  <c r="D224" i="4"/>
  <c r="D252" i="4"/>
  <c r="F299" i="4"/>
  <c r="D311" i="4"/>
  <c r="F345" i="4"/>
  <c r="D363" i="4"/>
  <c r="F417" i="4"/>
  <c r="D472" i="4"/>
  <c r="D484" i="4"/>
  <c r="F516" i="4"/>
  <c r="F416" i="4"/>
  <c r="D593" i="4"/>
  <c r="E143" i="9"/>
  <c r="B143" i="9" s="1"/>
  <c r="F8" i="5"/>
  <c r="D7" i="5"/>
  <c r="G307" i="9"/>
  <c r="F177" i="5"/>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H21" i="9"/>
  <c r="G21" i="9"/>
  <c r="H307" i="9"/>
  <c r="E176" i="5"/>
  <c r="E309" i="9"/>
  <c r="B309" i="9" s="1"/>
  <c r="D5" i="6"/>
  <c r="D89" i="6"/>
  <c r="E69" i="9"/>
  <c r="B69" i="9" s="1"/>
  <c r="B75" i="9"/>
  <c r="E85" i="9"/>
  <c r="B85" i="9" s="1"/>
  <c r="E97" i="9"/>
  <c r="B97" i="9" s="1"/>
  <c r="B103" i="9"/>
  <c r="B107" i="9"/>
  <c r="B115" i="9"/>
  <c r="B123" i="9"/>
  <c r="B131" i="9"/>
  <c r="B139" i="9"/>
  <c r="B151" i="9"/>
  <c r="B159" i="9"/>
  <c r="H165" i="9"/>
  <c r="F277" i="9"/>
  <c r="E87" i="5"/>
  <c r="D1065" i="1" s="1"/>
  <c r="D118" i="5"/>
  <c r="B67" i="9"/>
  <c r="B71" i="9"/>
  <c r="E81" i="9"/>
  <c r="B81" i="9" s="1"/>
  <c r="B87" i="9"/>
  <c r="E93" i="9"/>
  <c r="B93" i="9" s="1"/>
  <c r="D69" i="5"/>
  <c r="F180" i="5"/>
  <c r="F190" i="5"/>
  <c r="D206" i="5"/>
  <c r="D176" i="5" s="1"/>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65" i="9"/>
  <c r="E165" i="9" s="1"/>
  <c r="B165" i="9" s="1"/>
  <c r="G164" i="9"/>
  <c r="E164" i="9" s="1"/>
  <c r="B164" i="9" s="1"/>
  <c r="G163" i="9"/>
  <c r="E163" i="9" s="1"/>
  <c r="B163" i="9" s="1"/>
  <c r="G162" i="9"/>
  <c r="E162" i="9" s="1"/>
  <c r="B162" i="9" s="1"/>
  <c r="G161" i="9"/>
  <c r="E161" i="9" s="1"/>
  <c r="B16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77" i="9"/>
  <c r="B77" i="9" s="1"/>
  <c r="B83" i="9"/>
  <c r="B95" i="9"/>
  <c r="E105" i="9"/>
  <c r="B105" i="9" s="1"/>
  <c r="B111" i="9"/>
  <c r="B119" i="9"/>
  <c r="B127" i="9"/>
  <c r="B135" i="9"/>
  <c r="G166" i="9"/>
  <c r="E166" i="9" s="1"/>
  <c r="B166" i="9" s="1"/>
  <c r="D42" i="8"/>
  <c r="F226" i="9"/>
  <c r="B226" i="9" s="1"/>
  <c r="B239" i="9"/>
  <c r="F250" i="9"/>
  <c r="B250" i="9" s="1"/>
  <c r="F258" i="9"/>
  <c r="B258" i="9" s="1"/>
  <c r="B263" i="9"/>
  <c r="F266" i="9"/>
  <c r="B266" i="9" s="1"/>
  <c r="B281" i="9"/>
  <c r="B294" i="9"/>
  <c r="E308" i="9"/>
  <c r="B308" i="9" s="1"/>
  <c r="F214" i="9"/>
  <c r="B214" i="9" s="1"/>
  <c r="B229" i="9"/>
  <c r="B237" i="9"/>
  <c r="B245" i="9"/>
  <c r="B252" i="9"/>
  <c r="B253" i="9"/>
  <c r="B260" i="9"/>
  <c r="B261" i="9"/>
  <c r="B268" i="9"/>
  <c r="B269" i="9"/>
  <c r="G1530" i="1" l="1"/>
  <c r="C1408" i="1"/>
  <c r="H27" i="3"/>
  <c r="G1481" i="1"/>
  <c r="H1524" i="1"/>
  <c r="D43" i="8"/>
  <c r="I35" i="3" s="1"/>
  <c r="G1222" i="1"/>
  <c r="H1222" i="1"/>
  <c r="E237" i="5"/>
  <c r="D1215" i="1"/>
  <c r="F238" i="5"/>
  <c r="G1184" i="1"/>
  <c r="H1184" i="1"/>
  <c r="H19" i="9"/>
  <c r="E19" i="9" s="1"/>
  <c r="B19" i="9" s="1"/>
  <c r="D985" i="1"/>
  <c r="H986" i="1"/>
  <c r="G986" i="1"/>
  <c r="C1436" i="1"/>
  <c r="H29" i="3"/>
  <c r="G1453" i="1"/>
  <c r="B315" i="9"/>
  <c r="I29" i="3"/>
  <c r="D1436" i="1"/>
  <c r="I27" i="3"/>
  <c r="D1408" i="1"/>
  <c r="E141" i="6"/>
  <c r="D1435" i="1"/>
  <c r="I28" i="3"/>
  <c r="B192" i="9"/>
  <c r="H599" i="1"/>
  <c r="G599" i="1"/>
  <c r="E408" i="4"/>
  <c r="D403" i="1" s="1"/>
  <c r="G307" i="1"/>
  <c r="H307" i="1"/>
  <c r="G412" i="1"/>
  <c r="H412" i="1"/>
  <c r="G637" i="1"/>
  <c r="H637" i="1"/>
  <c r="H184" i="1"/>
  <c r="G184" i="1"/>
  <c r="H159" i="1"/>
  <c r="E151" i="4"/>
  <c r="D147" i="1" s="1"/>
  <c r="F163" i="4"/>
  <c r="E21" i="9"/>
  <c r="B21" i="9" s="1"/>
  <c r="G148" i="1"/>
  <c r="G130" i="1"/>
  <c r="H130" i="1"/>
  <c r="F176" i="5"/>
  <c r="D175" i="5"/>
  <c r="H22" i="3"/>
  <c r="C1153" i="1"/>
  <c r="F89" i="6"/>
  <c r="C1383" i="1"/>
  <c r="E175" i="5"/>
  <c r="D1152" i="1" s="1"/>
  <c r="I22" i="3"/>
  <c r="D1153" i="1"/>
  <c r="E307" i="9"/>
  <c r="B307" i="9" s="1"/>
  <c r="F593" i="4"/>
  <c r="C587" i="1"/>
  <c r="F472" i="4"/>
  <c r="C466" i="1"/>
  <c r="F224" i="4"/>
  <c r="C220" i="1"/>
  <c r="F6" i="4"/>
  <c r="H16" i="3"/>
  <c r="C2" i="1"/>
  <c r="F129" i="6"/>
  <c r="C1423" i="1"/>
  <c r="G317" i="9"/>
  <c r="E317" i="9" s="1"/>
  <c r="D141" i="6"/>
  <c r="F5" i="6"/>
  <c r="H24" i="3"/>
  <c r="C1299" i="1"/>
  <c r="H20" i="3"/>
  <c r="F7" i="5"/>
  <c r="C985" i="1"/>
  <c r="D420" i="4"/>
  <c r="F311" i="4"/>
  <c r="C306" i="1"/>
  <c r="F106" i="4"/>
  <c r="C102" i="1"/>
  <c r="E636" i="4"/>
  <c r="D630" i="1" s="1"/>
  <c r="D522" i="1"/>
  <c r="I16" i="3"/>
  <c r="E412" i="4"/>
  <c r="D2" i="1"/>
  <c r="I1474" i="1"/>
  <c r="I1477" i="1"/>
  <c r="D528" i="4"/>
  <c r="F35" i="6"/>
  <c r="H25" i="3"/>
  <c r="C1329" i="1"/>
  <c r="D68" i="5"/>
  <c r="F69" i="5"/>
  <c r="C1047" i="1"/>
  <c r="F118" i="5"/>
  <c r="C1096" i="1"/>
  <c r="F82" i="4"/>
  <c r="C78" i="1"/>
  <c r="E635" i="4"/>
  <c r="D629" i="1" s="1"/>
  <c r="I34" i="3"/>
  <c r="C1517" i="1"/>
  <c r="F213" i="9"/>
  <c r="B213" i="9" s="1"/>
  <c r="G310" i="9"/>
  <c r="E310" i="9" s="1"/>
  <c r="B310" i="9" s="1"/>
  <c r="F206" i="5"/>
  <c r="C1183" i="1"/>
  <c r="H1065" i="1"/>
  <c r="G1065" i="1"/>
  <c r="E68" i="5"/>
  <c r="F484" i="4"/>
  <c r="C478" i="1"/>
  <c r="D350" i="4"/>
  <c r="F363" i="4"/>
  <c r="C358" i="1"/>
  <c r="F252" i="4"/>
  <c r="C248" i="1"/>
  <c r="F50" i="4"/>
  <c r="C46" i="1"/>
  <c r="D298" i="4"/>
  <c r="E407" i="4"/>
  <c r="D402" i="1" s="1"/>
  <c r="D293" i="1"/>
  <c r="D151" i="4"/>
  <c r="G312" i="9" l="1"/>
  <c r="E312" i="9" s="1"/>
  <c r="B312" i="9" s="1"/>
  <c r="G313" i="9"/>
  <c r="E313" i="9" s="1"/>
  <c r="B313" i="9" s="1"/>
  <c r="K1450" i="9"/>
  <c r="C1518" i="1"/>
  <c r="H1518" i="1" s="1"/>
  <c r="G1215" i="1"/>
  <c r="H1215" i="1"/>
  <c r="D1214" i="1"/>
  <c r="I23" i="3"/>
  <c r="F237" i="5"/>
  <c r="G1436" i="1"/>
  <c r="H1436" i="1"/>
  <c r="G1408" i="1"/>
  <c r="H1408" i="1"/>
  <c r="E289" i="4"/>
  <c r="E291" i="4" s="1"/>
  <c r="D287" i="1" s="1"/>
  <c r="E290" i="4"/>
  <c r="D286" i="1" s="1"/>
  <c r="I17" i="3"/>
  <c r="E413" i="4"/>
  <c r="E414" i="4" s="1"/>
  <c r="D409" i="1" s="1"/>
  <c r="D285" i="1"/>
  <c r="H358" i="1"/>
  <c r="G358" i="1"/>
  <c r="H248" i="1"/>
  <c r="G248" i="1"/>
  <c r="D408" i="4"/>
  <c r="F350" i="4"/>
  <c r="C345" i="1"/>
  <c r="H78" i="1"/>
  <c r="G78" i="1"/>
  <c r="H1096" i="1"/>
  <c r="G1096" i="1"/>
  <c r="F68" i="5"/>
  <c r="H21" i="3"/>
  <c r="C1046" i="1"/>
  <c r="H102" i="1"/>
  <c r="G102" i="1"/>
  <c r="F420" i="4"/>
  <c r="D635" i="4"/>
  <c r="C414" i="1"/>
  <c r="D6" i="5"/>
  <c r="F141" i="6"/>
  <c r="H28" i="3"/>
  <c r="C1435" i="1"/>
  <c r="H9" i="3" s="1"/>
  <c r="D407" i="4"/>
  <c r="F298" i="4"/>
  <c r="C293" i="1"/>
  <c r="H478" i="1"/>
  <c r="G478" i="1"/>
  <c r="H1329" i="1"/>
  <c r="G1329" i="1"/>
  <c r="H985" i="1"/>
  <c r="G985" i="1"/>
  <c r="H1299" i="1"/>
  <c r="G1299" i="1"/>
  <c r="E316" i="9"/>
  <c r="B317" i="9"/>
  <c r="H2" i="1"/>
  <c r="G2" i="1"/>
  <c r="D412" i="4"/>
  <c r="H466" i="1"/>
  <c r="G466" i="1"/>
  <c r="H1383" i="1"/>
  <c r="G1383" i="1"/>
  <c r="F175" i="5"/>
  <c r="C1152" i="1"/>
  <c r="G46" i="1"/>
  <c r="H46" i="1"/>
  <c r="H1047" i="1"/>
  <c r="G1047" i="1"/>
  <c r="E640" i="4"/>
  <c r="H306" i="1"/>
  <c r="G306" i="1"/>
  <c r="H17" i="3"/>
  <c r="D289" i="4"/>
  <c r="F151" i="4"/>
  <c r="C147" i="1"/>
  <c r="H1183" i="1"/>
  <c r="G1183" i="1"/>
  <c r="I21" i="3"/>
  <c r="E6" i="5"/>
  <c r="D1046" i="1"/>
  <c r="H1517" i="1"/>
  <c r="G1517" i="1"/>
  <c r="D636" i="4"/>
  <c r="F528" i="4"/>
  <c r="C522" i="1"/>
  <c r="E639" i="4"/>
  <c r="D407" i="1"/>
  <c r="H1423" i="1"/>
  <c r="G1423" i="1"/>
  <c r="H220" i="1"/>
  <c r="G220" i="1"/>
  <c r="H587" i="1"/>
  <c r="G587" i="1"/>
  <c r="H1153" i="1"/>
  <c r="G1153" i="1"/>
  <c r="E311" i="9" l="1"/>
  <c r="H11" i="3"/>
  <c r="I11" i="3" s="1"/>
  <c r="G1518" i="1"/>
  <c r="G1214" i="1"/>
  <c r="H1214" i="1"/>
  <c r="E415" i="4"/>
  <c r="D410" i="1" s="1"/>
  <c r="D408" i="1"/>
  <c r="E641" i="4"/>
  <c r="D633" i="1"/>
  <c r="F636" i="4"/>
  <c r="C630" i="1"/>
  <c r="H1152" i="1"/>
  <c r="G1152" i="1"/>
  <c r="H1435" i="1"/>
  <c r="G1435" i="1"/>
  <c r="H414" i="1"/>
  <c r="G414" i="1"/>
  <c r="H345" i="1"/>
  <c r="G345" i="1"/>
  <c r="H278" i="9"/>
  <c r="D984" i="1"/>
  <c r="H147" i="1"/>
  <c r="G147" i="1"/>
  <c r="H293" i="1"/>
  <c r="G293" i="1"/>
  <c r="F635" i="4"/>
  <c r="C629" i="1"/>
  <c r="H1046" i="1"/>
  <c r="G1046" i="1"/>
  <c r="H522" i="1"/>
  <c r="G522" i="1"/>
  <c r="K3" i="9"/>
  <c r="I9" i="3"/>
  <c r="F408" i="4"/>
  <c r="C403" i="1"/>
  <c r="D639" i="4"/>
  <c r="F412" i="4"/>
  <c r="C407" i="1"/>
  <c r="D291" i="4"/>
  <c r="F289" i="4"/>
  <c r="D413" i="4"/>
  <c r="C285" i="1"/>
  <c r="D290" i="4"/>
  <c r="E642" i="4"/>
  <c r="D634" i="1"/>
  <c r="F407" i="4"/>
  <c r="C402" i="1"/>
  <c r="G278" i="9"/>
  <c r="E278" i="9" s="1"/>
  <c r="G284" i="9"/>
  <c r="E284" i="9" s="1"/>
  <c r="B284" i="9" s="1"/>
  <c r="F6" i="5"/>
  <c r="C984" i="1"/>
  <c r="N3" i="9" l="1"/>
  <c r="H8" i="3"/>
  <c r="H984" i="1"/>
  <c r="G984" i="1"/>
  <c r="H402" i="1"/>
  <c r="G402" i="1"/>
  <c r="F290" i="4"/>
  <c r="C286" i="1"/>
  <c r="F291" i="4"/>
  <c r="C287" i="1"/>
  <c r="F639" i="4"/>
  <c r="C633" i="1"/>
  <c r="H630" i="1"/>
  <c r="G630" i="1"/>
  <c r="H285" i="1"/>
  <c r="G285" i="1"/>
  <c r="H407" i="1"/>
  <c r="G407" i="1"/>
  <c r="H403" i="1"/>
  <c r="G403" i="1"/>
  <c r="H629" i="1"/>
  <c r="G629" i="1"/>
  <c r="D640" i="4"/>
  <c r="D415" i="4"/>
  <c r="F413" i="4"/>
  <c r="C408" i="1"/>
  <c r="E277" i="9"/>
  <c r="B278" i="9"/>
  <c r="E646" i="4"/>
  <c r="D636" i="1"/>
  <c r="D414" i="4"/>
  <c r="E645" i="4"/>
  <c r="D635" i="1"/>
  <c r="H287" i="1" l="1"/>
  <c r="G287" i="1"/>
  <c r="I18" i="3"/>
  <c r="D639" i="1"/>
  <c r="F415" i="4"/>
  <c r="C410" i="1"/>
  <c r="H633" i="1"/>
  <c r="G633" i="1"/>
  <c r="F414" i="4"/>
  <c r="C409" i="1"/>
  <c r="H286" i="1"/>
  <c r="G286" i="1"/>
  <c r="I19" i="3"/>
  <c r="D640" i="1"/>
  <c r="D642" i="4"/>
  <c r="F640" i="4"/>
  <c r="C634" i="1"/>
  <c r="H408" i="1"/>
  <c r="G408" i="1"/>
  <c r="D641" i="4"/>
  <c r="M3" i="9"/>
  <c r="I8" i="3"/>
  <c r="H409" i="1" l="1"/>
  <c r="G409" i="1"/>
  <c r="H410" i="1"/>
  <c r="G410" i="1"/>
  <c r="H634" i="1"/>
  <c r="G634" i="1"/>
  <c r="D645" i="4"/>
  <c r="F641" i="4"/>
  <c r="C635" i="1"/>
  <c r="D646" i="4"/>
  <c r="F642" i="4"/>
  <c r="C636" i="1"/>
  <c r="H636" i="1" l="1"/>
  <c r="G636" i="1"/>
  <c r="H19" i="3"/>
  <c r="F646" i="4"/>
  <c r="C640" i="1"/>
  <c r="G276" i="9"/>
  <c r="E276" i="9" s="1"/>
  <c r="B276" i="9" s="1"/>
  <c r="H18" i="3"/>
  <c r="F645" i="4"/>
  <c r="C639" i="1"/>
  <c r="H635" i="1"/>
  <c r="G635" i="1"/>
  <c r="H7" i="3"/>
  <c r="J3" i="9" l="1"/>
  <c r="H639" i="1"/>
  <c r="G639" i="1"/>
  <c r="H640" i="1"/>
  <c r="G640" i="1"/>
  <c r="G274" i="9" l="1"/>
  <c r="M272" i="9"/>
  <c r="L272" i="9"/>
  <c r="H274" i="9"/>
  <c r="H18" i="9"/>
  <c r="G18" i="9"/>
  <c r="E18" i="9" s="1"/>
  <c r="B18" i="9" s="1"/>
  <c r="H17" i="9"/>
  <c r="K6" i="9"/>
  <c r="J11" i="9"/>
  <c r="I17" i="9"/>
  <c r="K7" i="9"/>
  <c r="J12" i="9"/>
  <c r="J5" i="9"/>
  <c r="L16" i="9"/>
  <c r="K9" i="9"/>
  <c r="L15" i="9"/>
  <c r="J7" i="9"/>
  <c r="I12" i="9"/>
  <c r="J8" i="9"/>
  <c r="G15" i="9"/>
  <c r="I6" i="9"/>
  <c r="K12" i="9"/>
  <c r="G17" i="9"/>
  <c r="K5" i="9"/>
  <c r="J10" i="9"/>
  <c r="M16" i="9"/>
  <c r="J6" i="9"/>
  <c r="I11" i="9"/>
  <c r="I8" i="9"/>
  <c r="M15" i="9"/>
  <c r="I9" i="9"/>
  <c r="H16" i="9"/>
  <c r="K8" i="9"/>
  <c r="J13" i="9"/>
  <c r="I13" i="9"/>
  <c r="K10" i="9"/>
  <c r="G16" i="9"/>
  <c r="I5" i="9"/>
  <c r="K11" i="9"/>
  <c r="J17" i="9"/>
  <c r="J9" i="9"/>
  <c r="H15" i="9"/>
  <c r="I7" i="9"/>
  <c r="K13" i="9"/>
  <c r="E7" i="9" l="1"/>
  <c r="B7" i="9" s="1"/>
  <c r="E9" i="9"/>
  <c r="B9" i="9" s="1"/>
  <c r="F272" i="9"/>
  <c r="B272" i="9" s="1"/>
  <c r="E13" i="9"/>
  <c r="B13" i="9" s="1"/>
  <c r="E17" i="9"/>
  <c r="B17" i="9" s="1"/>
  <c r="E5" i="9"/>
  <c r="B5" i="9" s="1"/>
  <c r="E16" i="9"/>
  <c r="E11" i="9"/>
  <c r="B11" i="9" s="1"/>
  <c r="E15" i="9"/>
  <c r="F15" i="9"/>
  <c r="F20" i="9"/>
  <c r="F16" i="9"/>
  <c r="E12" i="9"/>
  <c r="B12" i="9" s="1"/>
  <c r="E8" i="9"/>
  <c r="B8" i="9" s="1"/>
  <c r="E10" i="9"/>
  <c r="B10" i="9" s="1"/>
  <c r="E6" i="9"/>
  <c r="B6" i="9" s="1"/>
  <c r="E274" i="9"/>
  <c r="B16" i="9" l="1"/>
  <c r="E4" i="9"/>
  <c r="F14" i="9"/>
  <c r="F3" i="9" s="1"/>
  <c r="B274" i="9"/>
  <c r="E20" i="9"/>
  <c r="I7" i="3" s="1"/>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<sst xmlns="http://schemas.openxmlformats.org/spreadsheetml/2006/main" count="4369" uniqueCount="3421">
  <si>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</si>
  <si>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</si>
  <si>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</si>
  <si>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</si>
  <si>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</si>
  <si>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</si>
  <si>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</si>
  <si>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</si>
  <si>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</si>
  <si>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</si>
  <si>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</si>
  <si>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</si>
  <si>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</si>
  <si>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</si>
  <si>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</si>
  <si>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</si>
  <si>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</si>
  <si>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</si>
  <si>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</si>
  <si>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</si>
  <si>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</si>
  <si>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</si>
  <si>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</si>
  <si>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</si>
  <si>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</si>
  <si>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</si>
  <si>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</si>
  <si>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</si>
  <si>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</si>
  <si>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</si>
  <si>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</si>
  <si>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PRVA GIMNAZIJA VARAŽDIN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</si>
  <si>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</si>
  <si>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</si>
  <si>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</si>
  <si>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</si>
  <si>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</si>
  <si>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</si>
  <si>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</si>
  <si>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</si>
  <si>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</si>
  <si>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</si>
  <si>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</si>
  <si>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</si>
  <si>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</si>
  <si>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</si>
  <si>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</si>
  <si>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</si>
  <si>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</si>
  <si>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19239 - PRVA GIMNAZIJA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</si>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</sst>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2598777.0599999996</v>
      </c>
      <c r="D2" s="6">
        <f>'PR-RAS'!E6</f>
        <v>3038668.5300000003</v>
      </c>
      <c r="E2" s="6">
        <v>0</v>
      </c>
      <c r="F2" s="6">
        <v>0</v>
      </c>
      <c r="G2" s="7">
        <f t="shared" ref="G2:G264" si="0">(B2/1000)*(C2*1+D2*2)</f>
        <v>8676.114120000002</v>
      </c>
      <c r="H2" s="7">
        <f t="shared" ref="H2:H264" si="1">ABS(C2-ROUND(C2,0))+ABS(D2-ROUND(D2,0))</f>
        <v>0.52999999932944775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2021280.8299999998</v>
      </c>
      <c r="D46" s="1">
        <f>'PR-RAS'!E50</f>
        <v>2329083.46</v>
      </c>
      <c r="E46" s="1">
        <v>0</v>
      </c>
      <c r="F46" s="1">
        <v>0</v>
      </c>
      <c r="G46" s="2">
        <f t="shared" si="0"/>
        <v>300575.14874999999</v>
      </c>
      <c r="H46" s="2">
        <f t="shared" si="1"/>
        <v>0.63000000012107193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2019341.6199999999</v>
      </c>
      <c r="D64" s="1">
        <f>'PR-RAS'!E68</f>
        <v>2292651.27</v>
      </c>
      <c r="E64" s="1">
        <v>0</v>
      </c>
      <c r="F64" s="1">
        <v>0</v>
      </c>
      <c r="G64" s="2">
        <f t="shared" si="0"/>
        <v>416092.58208000002</v>
      </c>
      <c r="H64" s="2">
        <f t="shared" si="1"/>
        <v>0.65000000013969839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2004919.43</v>
      </c>
      <c r="D65" s="1">
        <f>'PR-RAS'!E69</f>
        <v>2278449.9900000002</v>
      </c>
      <c r="E65" s="1">
        <v>0</v>
      </c>
      <c r="F65" s="1">
        <v>0</v>
      </c>
      <c r="G65" s="2">
        <f t="shared" si="0"/>
        <v>419956.44224</v>
      </c>
      <c r="H65" s="2">
        <f t="shared" si="1"/>
        <v>0.43999999971129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14422.19</v>
      </c>
      <c r="D66" s="1">
        <f>'PR-RAS'!E70</f>
        <v>14201.28</v>
      </c>
      <c r="E66" s="1">
        <v>0</v>
      </c>
      <c r="F66" s="1">
        <v>0</v>
      </c>
      <c r="G66" s="2">
        <f t="shared" si="0"/>
        <v>2783.6087499999999</v>
      </c>
      <c r="H66" s="2">
        <f t="shared" si="1"/>
        <v>0.47000000000116415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1939.21</v>
      </c>
      <c r="D70" s="1">
        <f>'PR-RAS'!E74</f>
        <v>36432.19</v>
      </c>
      <c r="E70" s="1">
        <v>0</v>
      </c>
      <c r="F70" s="1">
        <v>0</v>
      </c>
      <c r="G70" s="2">
        <f t="shared" si="0"/>
        <v>5161.4477100000013</v>
      </c>
      <c r="H70" s="2">
        <f t="shared" si="1"/>
        <v>0.40000000000236469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1939.21</v>
      </c>
      <c r="D71" s="1">
        <f>'PR-RAS'!E75</f>
        <v>36432.19</v>
      </c>
      <c r="E71" s="1">
        <v>0</v>
      </c>
      <c r="F71" s="1">
        <v>0</v>
      </c>
      <c r="G71" s="2">
        <f t="shared" si="0"/>
        <v>5236.2513000000017</v>
      </c>
      <c r="H71" s="2">
        <f t="shared" si="1"/>
        <v>0.40000000000236469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8.49</v>
      </c>
      <c r="D78" s="1">
        <f>'PR-RAS'!E82</f>
        <v>138.69</v>
      </c>
      <c r="E78" s="1">
        <v>0</v>
      </c>
      <c r="F78" s="1">
        <v>0</v>
      </c>
      <c r="G78" s="2">
        <f t="shared" si="0"/>
        <v>22.011990000000001</v>
      </c>
      <c r="H78" s="2">
        <f t="shared" si="1"/>
        <v>0.80000000000000249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8.49</v>
      </c>
      <c r="D79" s="1">
        <f>'PR-RAS'!E83</f>
        <v>138.69</v>
      </c>
      <c r="E79" s="1">
        <v>0</v>
      </c>
      <c r="F79" s="1">
        <v>0</v>
      </c>
      <c r="G79" s="2">
        <f t="shared" si="0"/>
        <v>22.29786</v>
      </c>
      <c r="H79" s="2">
        <f t="shared" si="1"/>
        <v>0.80000000000000249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8.49</v>
      </c>
      <c r="D81" s="1">
        <f>'PR-RAS'!E85</f>
        <v>137.19999999999999</v>
      </c>
      <c r="E81" s="1">
        <v>0</v>
      </c>
      <c r="F81" s="1">
        <v>0</v>
      </c>
      <c r="G81" s="2">
        <f t="shared" si="0"/>
        <v>22.6312</v>
      </c>
      <c r="H81" s="2">
        <f t="shared" si="1"/>
        <v>0.68999999999998884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1.49</v>
      </c>
      <c r="E83" s="1">
        <v>0</v>
      </c>
      <c r="F83" s="1">
        <v>0</v>
      </c>
      <c r="G83" s="2">
        <f t="shared" si="0"/>
        <v>0.24436000000000002</v>
      </c>
      <c r="H83" s="2">
        <f t="shared" si="1"/>
        <v>0.49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115805.53</v>
      </c>
      <c r="D102" s="1">
        <f>'PR-RAS'!E106</f>
        <v>144045.4</v>
      </c>
      <c r="E102" s="1">
        <v>0</v>
      </c>
      <c r="F102" s="1">
        <v>0</v>
      </c>
      <c r="G102" s="2">
        <f t="shared" si="0"/>
        <v>40793.529329999998</v>
      </c>
      <c r="H102" s="2">
        <f t="shared" si="1"/>
        <v>0.86999999999534339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115805.53</v>
      </c>
      <c r="D108" s="1">
        <f>'PR-RAS'!E112</f>
        <v>144045.4</v>
      </c>
      <c r="E108" s="1">
        <v>0</v>
      </c>
      <c r="F108" s="1">
        <v>0</v>
      </c>
      <c r="G108" s="2">
        <f t="shared" si="0"/>
        <v>43216.907309999995</v>
      </c>
      <c r="H108" s="2">
        <f t="shared" si="1"/>
        <v>0.86999999999534339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115805.53</v>
      </c>
      <c r="D113" s="1">
        <f>'PR-RAS'!E117</f>
        <v>144045.4</v>
      </c>
      <c r="E113" s="1">
        <v>0</v>
      </c>
      <c r="F113" s="1">
        <v>0</v>
      </c>
      <c r="G113" s="2">
        <f t="shared" si="0"/>
        <v>45236.388959999997</v>
      </c>
      <c r="H113" s="2">
        <f t="shared" si="1"/>
        <v>0.86999999999534339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13818.92</v>
      </c>
      <c r="D120" s="1">
        <f>'PR-RAS'!E124</f>
        <v>17151.2</v>
      </c>
      <c r="E120" s="1">
        <v>0</v>
      </c>
      <c r="F120" s="1">
        <v>0</v>
      </c>
      <c r="G120" s="2">
        <f t="shared" si="0"/>
        <v>5726.4370799999997</v>
      </c>
      <c r="H120" s="2">
        <f t="shared" si="1"/>
        <v>0.28000000000065484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7558.16</v>
      </c>
      <c r="D121" s="1">
        <f>'PR-RAS'!E125</f>
        <v>15708.72</v>
      </c>
      <c r="E121" s="1">
        <v>0</v>
      </c>
      <c r="F121" s="1">
        <v>0</v>
      </c>
      <c r="G121" s="2">
        <f t="shared" si="0"/>
        <v>4677.0719999999992</v>
      </c>
      <c r="H121" s="2">
        <f t="shared" si="1"/>
        <v>0.44000000000050932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7558.16</v>
      </c>
      <c r="D123" s="1">
        <f>'PR-RAS'!E127</f>
        <v>15708.72</v>
      </c>
      <c r="E123" s="1">
        <v>0</v>
      </c>
      <c r="F123" s="1">
        <v>0</v>
      </c>
      <c r="G123" s="2">
        <f t="shared" si="0"/>
        <v>4755.0231999999996</v>
      </c>
      <c r="H123" s="2">
        <f t="shared" si="1"/>
        <v>0.44000000000050932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6260.76</v>
      </c>
      <c r="D124" s="1">
        <f>'PR-RAS'!E128</f>
        <v>1442.48</v>
      </c>
      <c r="E124" s="1">
        <v>0</v>
      </c>
      <c r="F124" s="1">
        <v>0</v>
      </c>
      <c r="G124" s="2">
        <f t="shared" si="0"/>
        <v>1124.9235600000002</v>
      </c>
      <c r="H124" s="2">
        <f t="shared" si="1"/>
        <v>0.71999999999979991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6260.76</v>
      </c>
      <c r="D125" s="1">
        <f>'PR-RAS'!E129</f>
        <v>1442.48</v>
      </c>
      <c r="E125" s="1">
        <v>0</v>
      </c>
      <c r="F125" s="1">
        <v>0</v>
      </c>
      <c r="G125" s="2">
        <f t="shared" si="0"/>
        <v>1134.0692800000002</v>
      </c>
      <c r="H125" s="2">
        <f t="shared" si="1"/>
        <v>0.71999999999979991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447863.29000000004</v>
      </c>
      <c r="D129" s="1">
        <f>'PR-RAS'!E133</f>
        <v>548249.78</v>
      </c>
      <c r="E129" s="1">
        <v>0</v>
      </c>
      <c r="F129" s="1">
        <v>0</v>
      </c>
      <c r="G129" s="2">
        <f t="shared" si="0"/>
        <v>197678.44480000003</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447863.29000000004</v>
      </c>
      <c r="D130" s="1">
        <f>'PR-RAS'!E134</f>
        <v>548249.78</v>
      </c>
      <c r="E130" s="1">
        <v>0</v>
      </c>
      <c r="F130" s="1">
        <v>0</v>
      </c>
      <c r="G130" s="2">
        <f t="shared" si="0"/>
        <v>199222.80765000003</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353079.08</v>
      </c>
      <c r="D131" s="1">
        <f>'PR-RAS'!E135</f>
        <v>478073.1</v>
      </c>
      <c r="E131" s="1">
        <v>0</v>
      </c>
      <c r="F131" s="1">
        <v>0</v>
      </c>
      <c r="G131" s="2">
        <f t="shared" si="0"/>
        <v>170199.28640000001</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94784.21</v>
      </c>
      <c r="D132" s="1">
        <f>'PR-RAS'!E136</f>
        <v>70176.679999999993</v>
      </c>
      <c r="E132" s="1">
        <v>0</v>
      </c>
      <c r="F132" s="1">
        <v>0</v>
      </c>
      <c r="G132" s="2">
        <f t="shared" si="0"/>
        <v>30803.021670000002</v>
      </c>
      <c r="H132" s="2">
        <f t="shared" si="1"/>
        <v>0.53000000001338776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2566511.2300000004</v>
      </c>
      <c r="D147" s="1">
        <f>'PR-RAS'!E151</f>
        <v>2893318.3400000003</v>
      </c>
      <c r="E147" s="1">
        <v>0</v>
      </c>
      <c r="F147" s="1">
        <v>0</v>
      </c>
      <c r="G147" s="2">
        <f t="shared" si="0"/>
        <v>1219559.5948600001</v>
      </c>
      <c r="H147" s="2">
        <f t="shared" si="1"/>
        <v>0.57000000076368451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2170432.9700000002</v>
      </c>
      <c r="D148" s="1">
        <f>'PR-RAS'!E152</f>
        <v>2446591.6500000004</v>
      </c>
      <c r="E148" s="1">
        <v>0</v>
      </c>
      <c r="F148" s="1">
        <v>0</v>
      </c>
      <c r="G148" s="2">
        <f t="shared" si="0"/>
        <v>1038351.5916900001</v>
      </c>
      <c r="H148" s="2">
        <f t="shared" si="1"/>
        <v>0.37999999942258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1786643.4500000002</v>
      </c>
      <c r="D149" s="1">
        <f>'PR-RAS'!E153</f>
        <v>2021415.19</v>
      </c>
      <c r="E149" s="1">
        <v>0</v>
      </c>
      <c r="F149" s="1">
        <v>0</v>
      </c>
      <c r="G149" s="2">
        <f t="shared" si="0"/>
        <v>862762.12683999992</v>
      </c>
      <c r="H149" s="2">
        <f t="shared" si="1"/>
        <v>0.64000000013038516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1733579.59</v>
      </c>
      <c r="D150" s="1">
        <f>'PR-RAS'!E154</f>
        <v>1968339.99</v>
      </c>
      <c r="E150" s="1">
        <v>0</v>
      </c>
      <c r="F150" s="1">
        <v>0</v>
      </c>
      <c r="G150" s="2">
        <f t="shared" si="0"/>
        <v>844868.67593000003</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53063.86</v>
      </c>
      <c r="D152" s="1">
        <f>'PR-RAS'!E156</f>
        <v>53075.199999999997</v>
      </c>
      <c r="E152" s="1">
        <v>0</v>
      </c>
      <c r="F152" s="1">
        <v>0</v>
      </c>
      <c r="G152" s="2">
        <f t="shared" si="0"/>
        <v>24041.35326</v>
      </c>
      <c r="H152" s="2">
        <f t="shared" si="1"/>
        <v>0.33999999999650754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90454.82</v>
      </c>
      <c r="D154" s="1">
        <f>'PR-RAS'!E158</f>
        <v>91675.97</v>
      </c>
      <c r="E154" s="1">
        <v>0</v>
      </c>
      <c r="F154" s="1">
        <v>0</v>
      </c>
      <c r="G154" s="2">
        <f t="shared" si="0"/>
        <v>41892.434280000001</v>
      </c>
      <c r="H154" s="2">
        <f t="shared" si="1"/>
        <v>0.20999999999185093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293334.7</v>
      </c>
      <c r="D155" s="1">
        <f>'PR-RAS'!E159</f>
        <v>333500.49</v>
      </c>
      <c r="E155" s="1">
        <v>0</v>
      </c>
      <c r="F155" s="1">
        <v>0</v>
      </c>
      <c r="G155" s="2">
        <f t="shared" si="0"/>
        <v>147891.69472</v>
      </c>
      <c r="H155" s="2">
        <f t="shared" si="1"/>
        <v>0.78999999997904524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293290.11</v>
      </c>
      <c r="D157" s="1">
        <f>'PR-RAS'!E161</f>
        <v>333500.49</v>
      </c>
      <c r="E157" s="1">
        <v>0</v>
      </c>
      <c r="F157" s="1">
        <v>0</v>
      </c>
      <c r="G157" s="2">
        <f t="shared" si="0"/>
        <v>149805.41003999999</v>
      </c>
      <c r="H157" s="2">
        <f t="shared" si="1"/>
        <v>0.59999999997671694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44.59</v>
      </c>
      <c r="D158" s="1">
        <f>'PR-RAS'!E162</f>
        <v>0</v>
      </c>
      <c r="E158" s="1">
        <v>0</v>
      </c>
      <c r="F158" s="1">
        <v>0</v>
      </c>
      <c r="G158" s="2">
        <f t="shared" si="0"/>
        <v>7.0006300000000001</v>
      </c>
      <c r="H158" s="2">
        <f t="shared" si="1"/>
        <v>0.40999999999999659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390946.41</v>
      </c>
      <c r="D159" s="1">
        <f>'PR-RAS'!E163</f>
        <v>440683.16000000003</v>
      </c>
      <c r="E159" s="1">
        <v>0</v>
      </c>
      <c r="F159" s="1">
        <v>0</v>
      </c>
      <c r="G159" s="2">
        <f t="shared" si="0"/>
        <v>201025.41133999999</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69816.069999999992</v>
      </c>
      <c r="D160" s="1">
        <f>'PR-RAS'!E164</f>
        <v>89081.900000000009</v>
      </c>
      <c r="E160" s="1">
        <v>0</v>
      </c>
      <c r="F160" s="1">
        <v>0</v>
      </c>
      <c r="G160" s="2">
        <f t="shared" si="0"/>
        <v>39428.799330000002</v>
      </c>
      <c r="H160" s="2">
        <f t="shared" si="1"/>
        <v>0.16999999998370185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24393.74</v>
      </c>
      <c r="D161" s="1">
        <f>'PR-RAS'!E165</f>
        <v>21519.97</v>
      </c>
      <c r="E161" s="1">
        <v>0</v>
      </c>
      <c r="F161" s="1">
        <v>0</v>
      </c>
      <c r="G161" s="2">
        <f t="shared" si="0"/>
        <v>10789.388800000001</v>
      </c>
      <c r="H161" s="2">
        <f t="shared" si="1"/>
        <v>0.28999999999723514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42575.99</v>
      </c>
      <c r="D162" s="1">
        <f>'PR-RAS'!E166</f>
        <v>56756.13</v>
      </c>
      <c r="E162" s="1">
        <v>0</v>
      </c>
      <c r="F162" s="1">
        <v>0</v>
      </c>
      <c r="G162" s="2">
        <f t="shared" si="0"/>
        <v>25130.20825</v>
      </c>
      <c r="H162" s="2">
        <f t="shared" si="1"/>
        <v>0.13999999999941792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2846.34</v>
      </c>
      <c r="D163" s="1">
        <f>'PR-RAS'!E167</f>
        <v>10805.8</v>
      </c>
      <c r="E163" s="1">
        <v>0</v>
      </c>
      <c r="F163" s="1">
        <v>0</v>
      </c>
      <c r="G163" s="2">
        <f t="shared" si="0"/>
        <v>3962.1862799999999</v>
      </c>
      <c r="H163" s="2">
        <f t="shared" si="1"/>
        <v>0.54000000000087311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130635.92000000001</v>
      </c>
      <c r="D165" s="1">
        <f>'PR-RAS'!E169</f>
        <v>124098.60999999999</v>
      </c>
      <c r="E165" s="1">
        <v>0</v>
      </c>
      <c r="F165" s="1">
        <v>0</v>
      </c>
      <c r="G165" s="2">
        <f t="shared" si="0"/>
        <v>62128.634960000003</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39808.83</v>
      </c>
      <c r="D166" s="1">
        <f>'PR-RAS'!E170</f>
        <v>42373.88</v>
      </c>
      <c r="E166" s="1">
        <v>0</v>
      </c>
      <c r="F166" s="1">
        <v>0</v>
      </c>
      <c r="G166" s="2">
        <f t="shared" si="0"/>
        <v>20551.837350000002</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6227.4</v>
      </c>
      <c r="D167" s="1">
        <f>'PR-RAS'!E171</f>
        <v>10163.780000000001</v>
      </c>
      <c r="E167" s="1">
        <v>0</v>
      </c>
      <c r="F167" s="1">
        <v>0</v>
      </c>
      <c r="G167" s="2">
        <f t="shared" si="0"/>
        <v>4408.1233600000005</v>
      </c>
      <c r="H167" s="2">
        <f t="shared" si="1"/>
        <v>0.61999999999898137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76174.13</v>
      </c>
      <c r="D168" s="1">
        <f>'PR-RAS'!E172</f>
        <v>64137.45</v>
      </c>
      <c r="E168" s="1">
        <v>0</v>
      </c>
      <c r="F168" s="1">
        <v>0</v>
      </c>
      <c r="G168" s="2">
        <f t="shared" si="0"/>
        <v>34142.988010000001</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5064.01</v>
      </c>
      <c r="D169" s="1">
        <f>'PR-RAS'!E173</f>
        <v>3965.08</v>
      </c>
      <c r="E169" s="1">
        <v>0</v>
      </c>
      <c r="F169" s="1">
        <v>0</v>
      </c>
      <c r="G169" s="2">
        <f t="shared" si="0"/>
        <v>2183.0205599999999</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2603.16</v>
      </c>
      <c r="D170" s="1">
        <f>'PR-RAS'!E174</f>
        <v>3342.55</v>
      </c>
      <c r="E170" s="1">
        <v>0</v>
      </c>
      <c r="F170" s="1">
        <v>0</v>
      </c>
      <c r="G170" s="2">
        <f t="shared" si="0"/>
        <v>1569.71594</v>
      </c>
      <c r="H170" s="2">
        <f t="shared" si="1"/>
        <v>0.60999999999967258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758.39</v>
      </c>
      <c r="D172" s="1">
        <f>'PR-RAS'!E176</f>
        <v>115.87</v>
      </c>
      <c r="E172" s="1">
        <v>0</v>
      </c>
      <c r="F172" s="1">
        <v>0</v>
      </c>
      <c r="G172" s="2">
        <f t="shared" si="0"/>
        <v>169.31223</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138171.49</v>
      </c>
      <c r="D173" s="1">
        <f>'PR-RAS'!E177</f>
        <v>188689.29000000004</v>
      </c>
      <c r="E173" s="1">
        <v>0</v>
      </c>
      <c r="F173" s="1">
        <v>0</v>
      </c>
      <c r="G173" s="2">
        <f t="shared" si="0"/>
        <v>88674.612040000007</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21690.1</v>
      </c>
      <c r="D174" s="1">
        <f>'PR-RAS'!E178</f>
        <v>36069.29</v>
      </c>
      <c r="E174" s="1">
        <v>0</v>
      </c>
      <c r="F174" s="1">
        <v>0</v>
      </c>
      <c r="G174" s="2">
        <f t="shared" si="0"/>
        <v>16232.361639999997</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4250.57</v>
      </c>
      <c r="D175" s="1">
        <f>'PR-RAS'!E179</f>
        <v>8716.73</v>
      </c>
      <c r="E175" s="1">
        <v>0</v>
      </c>
      <c r="F175" s="1">
        <v>0</v>
      </c>
      <c r="G175" s="2">
        <f t="shared" si="0"/>
        <v>3773.0212199999996</v>
      </c>
      <c r="H175" s="2">
        <f t="shared" si="1"/>
        <v>0.7000000000007276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398.17</v>
      </c>
      <c r="D176" s="1">
        <f>'PR-RAS'!E180</f>
        <v>980.07</v>
      </c>
      <c r="E176" s="1">
        <v>0</v>
      </c>
      <c r="F176" s="1">
        <v>0</v>
      </c>
      <c r="G176" s="2">
        <f t="shared" si="0"/>
        <v>412.70424999999994</v>
      </c>
      <c r="H176" s="2">
        <f t="shared" si="1"/>
        <v>0.24000000000006594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25616.54</v>
      </c>
      <c r="D177" s="1">
        <f>'PR-RAS'!E181</f>
        <v>26391.48</v>
      </c>
      <c r="E177" s="1">
        <v>0</v>
      </c>
      <c r="F177" s="1">
        <v>0</v>
      </c>
      <c r="G177" s="2">
        <f t="shared" si="0"/>
        <v>13798.312</v>
      </c>
      <c r="H177" s="2">
        <f t="shared" si="1"/>
        <v>0.93999999999869033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27298.49</v>
      </c>
      <c r="D178" s="1">
        <f>'PR-RAS'!E182</f>
        <v>28638.33</v>
      </c>
      <c r="E178" s="1">
        <v>0</v>
      </c>
      <c r="F178" s="1">
        <v>0</v>
      </c>
      <c r="G178" s="2">
        <f t="shared" si="0"/>
        <v>14969.80155</v>
      </c>
      <c r="H178" s="2">
        <f t="shared" si="1"/>
        <v>0.82000000000334694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3528.95</v>
      </c>
      <c r="D179" s="1">
        <f>'PR-RAS'!E183</f>
        <v>3150</v>
      </c>
      <c r="E179" s="1">
        <v>0</v>
      </c>
      <c r="F179" s="1">
        <v>0</v>
      </c>
      <c r="G179" s="2">
        <f t="shared" si="0"/>
        <v>1749.5531000000001</v>
      </c>
      <c r="H179" s="2">
        <f t="shared" si="1"/>
        <v>5.0000000000181899E-2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48573.57</v>
      </c>
      <c r="D180" s="1">
        <f>'PR-RAS'!E184</f>
        <v>72878.12</v>
      </c>
      <c r="E180" s="1">
        <v>0</v>
      </c>
      <c r="F180" s="1">
        <v>0</v>
      </c>
      <c r="G180" s="2">
        <f t="shared" si="0"/>
        <v>34785.035989999997</v>
      </c>
      <c r="H180" s="2">
        <f t="shared" si="1"/>
        <v>0.54999999999563443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2478.85</v>
      </c>
      <c r="D181" s="1">
        <f>'PR-RAS'!E185</f>
        <v>1895.35</v>
      </c>
      <c r="E181" s="1">
        <v>0</v>
      </c>
      <c r="F181" s="1">
        <v>0</v>
      </c>
      <c r="G181" s="2">
        <f t="shared" si="0"/>
        <v>1128.5189999999998</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4336.25</v>
      </c>
      <c r="D182" s="1">
        <f>'PR-RAS'!E186</f>
        <v>9969.92</v>
      </c>
      <c r="E182" s="1">
        <v>0</v>
      </c>
      <c r="F182" s="1">
        <v>0</v>
      </c>
      <c r="G182" s="2">
        <f t="shared" si="0"/>
        <v>4393.9722899999997</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52322.93</v>
      </c>
      <c r="D184" s="1">
        <f>'PR-RAS'!E188</f>
        <v>38813.360000000001</v>
      </c>
      <c r="E184" s="1">
        <v>0</v>
      </c>
      <c r="F184" s="1">
        <v>0</v>
      </c>
      <c r="G184" s="2">
        <f t="shared" si="0"/>
        <v>23780.785949999998</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1955.49</v>
      </c>
      <c r="D186" s="1">
        <f>'PR-RAS'!E190</f>
        <v>1214.75</v>
      </c>
      <c r="E186" s="1">
        <v>0</v>
      </c>
      <c r="F186" s="1">
        <v>0</v>
      </c>
      <c r="G186" s="2">
        <f t="shared" si="0"/>
        <v>811.22314999999992</v>
      </c>
      <c r="H186" s="2">
        <f t="shared" si="1"/>
        <v>0.74000000000000909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86.3</v>
      </c>
      <c r="E187" s="1">
        <v>0</v>
      </c>
      <c r="F187" s="1">
        <v>0</v>
      </c>
      <c r="G187" s="2">
        <f t="shared" si="0"/>
        <v>32.1036</v>
      </c>
      <c r="H187" s="2">
        <f t="shared" si="1"/>
        <v>0.29999999999999716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9010.35</v>
      </c>
      <c r="D188" s="1">
        <f>'PR-RAS'!E192</f>
        <v>8754.82</v>
      </c>
      <c r="E188" s="1">
        <v>0</v>
      </c>
      <c r="F188" s="1">
        <v>0</v>
      </c>
      <c r="G188" s="2">
        <f t="shared" si="0"/>
        <v>4959.2381299999997</v>
      </c>
      <c r="H188" s="2">
        <f t="shared" si="1"/>
        <v>0.53000000000065484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2355.02</v>
      </c>
      <c r="D189" s="1">
        <f>'PR-RAS'!E193</f>
        <v>0</v>
      </c>
      <c r="E189" s="1">
        <v>0</v>
      </c>
      <c r="F189" s="1">
        <v>0</v>
      </c>
      <c r="G189" s="2">
        <f t="shared" si="0"/>
        <v>442.74376000000001</v>
      </c>
      <c r="H189" s="2">
        <f t="shared" si="1"/>
        <v>1.999999999998181E-2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1306.49</v>
      </c>
      <c r="D190" s="1">
        <f>'PR-RAS'!E194</f>
        <v>0</v>
      </c>
      <c r="E190" s="1">
        <v>0</v>
      </c>
      <c r="F190" s="1">
        <v>0</v>
      </c>
      <c r="G190" s="2">
        <f t="shared" si="0"/>
        <v>246.92661000000001</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37695.58</v>
      </c>
      <c r="D191" s="1">
        <f>'PR-RAS'!E195</f>
        <v>28757.49</v>
      </c>
      <c r="E191" s="1">
        <v>0</v>
      </c>
      <c r="F191" s="1">
        <v>0</v>
      </c>
      <c r="G191" s="2">
        <f t="shared" si="0"/>
        <v>18090.006399999998</v>
      </c>
      <c r="H191" s="2">
        <f t="shared" si="1"/>
        <v>0.90999999999985448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4505.66</v>
      </c>
      <c r="D192" s="1">
        <f>'PR-RAS'!E196</f>
        <v>2850.3399999999997</v>
      </c>
      <c r="E192" s="1">
        <v>0</v>
      </c>
      <c r="F192" s="1">
        <v>0</v>
      </c>
      <c r="G192" s="2">
        <f t="shared" si="0"/>
        <v>1949.41094</v>
      </c>
      <c r="H192" s="2">
        <f t="shared" si="1"/>
        <v>0.67999999999983629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4505.66</v>
      </c>
      <c r="D206" s="1">
        <f>'PR-RAS'!E210</f>
        <v>2850.3399999999997</v>
      </c>
      <c r="E206" s="1">
        <v>0</v>
      </c>
      <c r="F206" s="1">
        <v>0</v>
      </c>
      <c r="G206" s="2">
        <f t="shared" si="0"/>
        <v>2092.2997</v>
      </c>
      <c r="H206" s="2">
        <f t="shared" si="1"/>
        <v>0.67999999999983629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2293.15</v>
      </c>
      <c r="D207" s="1">
        <f>'PR-RAS'!E211</f>
        <v>2364.9699999999998</v>
      </c>
      <c r="E207" s="1">
        <v>0</v>
      </c>
      <c r="F207" s="1">
        <v>0</v>
      </c>
      <c r="G207" s="2">
        <f t="shared" si="0"/>
        <v>1446.7565399999999</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56.71</v>
      </c>
      <c r="D208" s="1">
        <f>'PR-RAS'!E212</f>
        <v>0.57999999999999996</v>
      </c>
      <c r="E208" s="1">
        <v>0</v>
      </c>
      <c r="F208" s="1">
        <v>0</v>
      </c>
      <c r="G208" s="2">
        <f t="shared" si="0"/>
        <v>11.979089999999999</v>
      </c>
      <c r="H208" s="2">
        <f t="shared" si="1"/>
        <v>0.70999999999999919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2155.8000000000002</v>
      </c>
      <c r="D209" s="1">
        <f>'PR-RAS'!E213</f>
        <v>484.79</v>
      </c>
      <c r="E209" s="1">
        <v>0</v>
      </c>
      <c r="F209" s="1">
        <v>0</v>
      </c>
      <c r="G209" s="2">
        <f t="shared" si="0"/>
        <v>650.07903999999996</v>
      </c>
      <c r="H209" s="2">
        <f t="shared" si="1"/>
        <v>0.40999999999979764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626.19000000000005</v>
      </c>
      <c r="D248" s="1">
        <f>'PR-RAS'!E252</f>
        <v>896.42</v>
      </c>
      <c r="E248" s="1">
        <v>0</v>
      </c>
      <c r="F248" s="1">
        <v>0</v>
      </c>
      <c r="G248" s="2">
        <f t="shared" si="0"/>
        <v>597.50040999999987</v>
      </c>
      <c r="H248" s="2">
        <f t="shared" si="1"/>
        <v>0.61000000000001364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626.19000000000005</v>
      </c>
      <c r="D255" s="1">
        <f>'PR-RAS'!E259</f>
        <v>896.42</v>
      </c>
      <c r="E255" s="1">
        <v>0</v>
      </c>
      <c r="F255" s="1">
        <v>0</v>
      </c>
      <c r="G255" s="2">
        <f t="shared" si="0"/>
        <v>614.43361999999991</v>
      </c>
      <c r="H255" s="2">
        <f t="shared" si="1"/>
        <v>0.61000000000001364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626.19000000000005</v>
      </c>
      <c r="D256" s="1">
        <f>'PR-RAS'!E260</f>
        <v>896.42</v>
      </c>
      <c r="E256" s="1">
        <v>0</v>
      </c>
      <c r="F256" s="1">
        <v>0</v>
      </c>
      <c r="G256" s="2">
        <f t="shared" si="0"/>
        <v>616.85264999999993</v>
      </c>
      <c r="H256" s="2">
        <f t="shared" si="1"/>
        <v>0.61000000000001364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2296.77</v>
      </c>
      <c r="E259" s="1">
        <v>0</v>
      </c>
      <c r="F259" s="1">
        <v>0</v>
      </c>
      <c r="G259" s="2">
        <f t="shared" si="0"/>
        <v>1185.1333199999999</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2296.77</v>
      </c>
      <c r="E260" s="1">
        <v>0</v>
      </c>
      <c r="F260" s="1">
        <v>0</v>
      </c>
      <c r="G260" s="2">
        <f t="shared" si="0"/>
        <v>1189.72686</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2296.77</v>
      </c>
      <c r="E262" s="1">
        <v>0</v>
      </c>
      <c r="F262" s="1">
        <v>0</v>
      </c>
      <c r="G262" s="2">
        <f t="shared" si="0"/>
        <v>1198.9139400000001</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2566511.2300000004</v>
      </c>
      <c r="D285" s="1">
        <f>'PR-RAS'!E289</f>
        <v>2893318.3400000003</v>
      </c>
      <c r="E285" s="1">
        <v>0</v>
      </c>
      <c r="F285" s="1">
        <v>0</v>
      </c>
      <c r="G285" s="2">
        <f t="shared" si="8"/>
        <v>2372294.0064400001</v>
      </c>
      <c r="H285" s="2">
        <f t="shared" si="9"/>
        <v>0.57000000076368451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32265.829999999143</v>
      </c>
      <c r="D286" s="1">
        <f>'PR-RAS'!E290</f>
        <v>145350.18999999994</v>
      </c>
      <c r="E286" s="1">
        <v>0</v>
      </c>
      <c r="F286" s="1">
        <v>0</v>
      </c>
      <c r="G286" s="2">
        <f t="shared" si="8"/>
        <v>92045.369849999712</v>
      </c>
      <c r="H286" s="2">
        <f t="shared" si="9"/>
        <v>0.36000000080093741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40401.49</v>
      </c>
      <c r="D289" s="1">
        <f>'PR-RAS'!E293</f>
        <v>116970.38</v>
      </c>
      <c r="E289" s="1">
        <v>0</v>
      </c>
      <c r="F289" s="1">
        <v>0</v>
      </c>
      <c r="G289" s="2">
        <f t="shared" si="8"/>
        <v>79010.567999999999</v>
      </c>
      <c r="H289" s="2">
        <f t="shared" si="9"/>
        <v>0.87000000000261934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43590.52</v>
      </c>
      <c r="D290" s="1">
        <f>'PR-RAS'!E294</f>
        <v>50225.57</v>
      </c>
      <c r="E290" s="1">
        <v>0</v>
      </c>
      <c r="F290" s="1">
        <v>0</v>
      </c>
      <c r="G290" s="2">
        <f t="shared" si="8"/>
        <v>41628.03974</v>
      </c>
      <c r="H290" s="2">
        <f t="shared" si="9"/>
        <v>0.91000000000349246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451.26</v>
      </c>
      <c r="D291" s="1">
        <f>'PR-RAS'!E295</f>
        <v>452.99</v>
      </c>
      <c r="E291" s="1">
        <v>0</v>
      </c>
      <c r="F291" s="1">
        <v>0</v>
      </c>
      <c r="G291" s="2">
        <f t="shared" si="8"/>
        <v>393.59959999999995</v>
      </c>
      <c r="H291" s="2">
        <f t="shared" si="9"/>
        <v>0.26999999999998181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281.14</v>
      </c>
      <c r="D293" s="1">
        <f>'PR-RAS'!E298</f>
        <v>240.84</v>
      </c>
      <c r="E293" s="1">
        <v>0</v>
      </c>
      <c r="F293" s="1">
        <v>0</v>
      </c>
      <c r="G293" s="2">
        <f t="shared" si="8"/>
        <v>222.74343999999996</v>
      </c>
      <c r="H293" s="2">
        <f t="shared" si="9"/>
        <v>0.29999999999998295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281.14</v>
      </c>
      <c r="D306" s="1">
        <f>'PR-RAS'!E311</f>
        <v>240.84</v>
      </c>
      <c r="E306" s="1">
        <v>0</v>
      </c>
      <c r="F306" s="1">
        <v>0</v>
      </c>
      <c r="G306" s="2">
        <f t="shared" si="8"/>
        <v>232.66009999999997</v>
      </c>
      <c r="H306" s="2">
        <f t="shared" si="9"/>
        <v>0.29999999999998295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281.14</v>
      </c>
      <c r="D307" s="1">
        <f>'PR-RAS'!E312</f>
        <v>240.84</v>
      </c>
      <c r="E307" s="1">
        <v>0</v>
      </c>
      <c r="F307" s="1">
        <v>0</v>
      </c>
      <c r="G307" s="2">
        <f t="shared" si="8"/>
        <v>233.42291999999998</v>
      </c>
      <c r="H307" s="2">
        <f t="shared" si="9"/>
        <v>0.29999999999998295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281.14</v>
      </c>
      <c r="D308" s="1">
        <f>'PR-RAS'!E313</f>
        <v>240.84</v>
      </c>
      <c r="E308" s="1">
        <v>0</v>
      </c>
      <c r="F308" s="1">
        <v>0</v>
      </c>
      <c r="G308" s="2">
        <f t="shared" si="8"/>
        <v>234.18573999999998</v>
      </c>
      <c r="H308" s="2">
        <f t="shared" si="9"/>
        <v>0.29999999999998295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109211.29000000001</v>
      </c>
      <c r="D345" s="1">
        <f>'PR-RAS'!E350</f>
        <v>84580.150000000009</v>
      </c>
      <c r="E345" s="1">
        <v>0</v>
      </c>
      <c r="F345" s="1">
        <v>0</v>
      </c>
      <c r="G345" s="2">
        <f t="shared" si="8"/>
        <v>95759.826960000006</v>
      </c>
      <c r="H345" s="2">
        <f t="shared" si="9"/>
        <v>0.44000000001688022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11468.82</v>
      </c>
      <c r="D358" s="1">
        <f>'PR-RAS'!E363</f>
        <v>3952.02</v>
      </c>
      <c r="E358" s="1">
        <v>0</v>
      </c>
      <c r="F358" s="1">
        <v>0</v>
      </c>
      <c r="G358" s="2">
        <f t="shared" si="8"/>
        <v>6916.1110200000003</v>
      </c>
      <c r="H358" s="2">
        <f t="shared" si="9"/>
        <v>0.20000000000027285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10314.030000000001</v>
      </c>
      <c r="D364" s="1">
        <f>'PR-RAS'!E369</f>
        <v>3013.62</v>
      </c>
      <c r="E364" s="1">
        <v>0</v>
      </c>
      <c r="F364" s="1">
        <v>0</v>
      </c>
      <c r="G364" s="2">
        <f t="shared" si="8"/>
        <v>5931.8810100000001</v>
      </c>
      <c r="H364" s="2">
        <f t="shared" si="9"/>
        <v>0.41000000000076398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1040.02</v>
      </c>
      <c r="D365" s="1">
        <f>'PR-RAS'!E370</f>
        <v>1106.79</v>
      </c>
      <c r="E365" s="1">
        <v>0</v>
      </c>
      <c r="F365" s="1">
        <v>0</v>
      </c>
      <c r="G365" s="2">
        <f t="shared" si="8"/>
        <v>1184.3103999999998</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334.95</v>
      </c>
      <c r="E366" s="1">
        <v>0</v>
      </c>
      <c r="F366" s="1">
        <v>0</v>
      </c>
      <c r="G366" s="2">
        <f t="shared" si="8"/>
        <v>244.51349999999999</v>
      </c>
      <c r="H366" s="2">
        <f t="shared" si="9"/>
        <v>5.0000000000011369E-2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398.17</v>
      </c>
      <c r="D367" s="1">
        <f>'PR-RAS'!E372</f>
        <v>0</v>
      </c>
      <c r="E367" s="1">
        <v>0</v>
      </c>
      <c r="F367" s="1">
        <v>0</v>
      </c>
      <c r="G367" s="2">
        <f t="shared" si="8"/>
        <v>145.73022</v>
      </c>
      <c r="H367" s="2">
        <f t="shared" si="9"/>
        <v>0.17000000000001592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8875.84</v>
      </c>
      <c r="D371" s="1">
        <f>'PR-RAS'!E376</f>
        <v>1571.88</v>
      </c>
      <c r="E371" s="1">
        <v>0</v>
      </c>
      <c r="F371" s="1">
        <v>0</v>
      </c>
      <c r="G371" s="2">
        <f t="shared" si="8"/>
        <v>4447.2520000000004</v>
      </c>
      <c r="H371" s="2">
        <f t="shared" si="9"/>
        <v>0.27999999999974534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1154.79</v>
      </c>
      <c r="D378" s="1">
        <f>'PR-RAS'!E383</f>
        <v>938.4</v>
      </c>
      <c r="E378" s="1">
        <v>0</v>
      </c>
      <c r="F378" s="1">
        <v>0</v>
      </c>
      <c r="G378" s="2">
        <f t="shared" si="8"/>
        <v>1142.9094300000002</v>
      </c>
      <c r="H378" s="2">
        <f t="shared" si="9"/>
        <v>0.61000000000001364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1154.79</v>
      </c>
      <c r="D379" s="1">
        <f>'PR-RAS'!E384</f>
        <v>938.4</v>
      </c>
      <c r="E379" s="1">
        <v>0</v>
      </c>
      <c r="F379" s="1">
        <v>0</v>
      </c>
      <c r="G379" s="2">
        <f t="shared" si="8"/>
        <v>1145.94102</v>
      </c>
      <c r="H379" s="2">
        <f t="shared" si="9"/>
        <v>0.61000000000001364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97742.47</v>
      </c>
      <c r="D397" s="1">
        <f>'PR-RAS'!E402</f>
        <v>80628.13</v>
      </c>
      <c r="E397" s="1">
        <v>0</v>
      </c>
      <c r="F397" s="1">
        <v>0</v>
      </c>
      <c r="G397" s="2">
        <f t="shared" si="8"/>
        <v>102563.49708000002</v>
      </c>
      <c r="H397" s="2">
        <f t="shared" si="9"/>
        <v>0.60000000000582077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97742.47</v>
      </c>
      <c r="D398" s="1">
        <f>'PR-RAS'!E403</f>
        <v>80628.13</v>
      </c>
      <c r="E398" s="1">
        <v>0</v>
      </c>
      <c r="F398" s="1">
        <v>0</v>
      </c>
      <c r="G398" s="2">
        <f t="shared" si="8"/>
        <v>102822.49581000001</v>
      </c>
      <c r="H398" s="2">
        <f t="shared" si="9"/>
        <v>0.60000000000582077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108930.15000000001</v>
      </c>
      <c r="D403" s="1">
        <f>'PR-RAS'!E408</f>
        <v>84339.310000000012</v>
      </c>
      <c r="E403" s="1">
        <v>0</v>
      </c>
      <c r="F403" s="1">
        <v>0</v>
      </c>
      <c r="G403" s="2">
        <f t="shared" si="8"/>
        <v>111598.72554000001</v>
      </c>
      <c r="H403" s="2">
        <f t="shared" si="9"/>
        <v>0.46000000002095476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1403.73</v>
      </c>
      <c r="D405" s="1">
        <f>'PR-RAS'!E410</f>
        <v>1127.54</v>
      </c>
      <c r="E405" s="1">
        <v>0</v>
      </c>
      <c r="F405" s="1">
        <v>0</v>
      </c>
      <c r="G405" s="2">
        <f t="shared" si="8"/>
        <v>1478.1592400000002</v>
      </c>
      <c r="H405" s="2">
        <f t="shared" si="9"/>
        <v>0.73000000000001819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649.01</v>
      </c>
      <c r="D406" s="1">
        <f>'PR-RAS'!E411</f>
        <v>129.77000000000001</v>
      </c>
      <c r="E406" s="1">
        <v>0</v>
      </c>
      <c r="F406" s="1">
        <v>0</v>
      </c>
      <c r="G406" s="2">
        <f t="shared" si="8"/>
        <v>367.96275000000003</v>
      </c>
      <c r="H406" s="2">
        <f t="shared" si="9"/>
        <v>0.23999999999998067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2599058.1999999997</v>
      </c>
      <c r="D407" s="1">
        <f>'PR-RAS'!E412</f>
        <v>3038909.37</v>
      </c>
      <c r="E407" s="1">
        <v>0</v>
      </c>
      <c r="F407" s="1">
        <v>0</v>
      </c>
      <c r="G407" s="2">
        <f t="shared" si="8"/>
        <v>3522812.0376400002</v>
      </c>
      <c r="H407" s="2">
        <f t="shared" si="9"/>
        <v>0.56999999983236194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2675722.5200000005</v>
      </c>
      <c r="D408" s="1">
        <f>'PR-RAS'!E413</f>
        <v>2977898.49</v>
      </c>
      <c r="E408" s="1">
        <v>0</v>
      </c>
      <c r="F408" s="1">
        <v>0</v>
      </c>
      <c r="G408" s="2">
        <f t="shared" si="8"/>
        <v>3513028.4364999998</v>
      </c>
      <c r="H408" s="2">
        <f t="shared" si="9"/>
        <v>0.96999999973922968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61010.879999999888</v>
      </c>
      <c r="E409" s="1">
        <v>0</v>
      </c>
      <c r="F409" s="1">
        <v>0</v>
      </c>
      <c r="G409" s="2">
        <f t="shared" si="8"/>
        <v>49784.878079999908</v>
      </c>
      <c r="H409" s="2">
        <f t="shared" si="9"/>
        <v>0.12000000011175871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76664.320000000764</v>
      </c>
      <c r="D410" s="1">
        <f>'PR-RAS'!E415</f>
        <v>0</v>
      </c>
      <c r="E410" s="1">
        <v>0</v>
      </c>
      <c r="F410" s="1">
        <v>0</v>
      </c>
      <c r="G410" s="2">
        <f t="shared" si="8"/>
        <v>31355.706880000311</v>
      </c>
      <c r="H410" s="2">
        <f t="shared" si="9"/>
        <v>0.32000000076368451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41805.22</v>
      </c>
      <c r="D412" s="1">
        <f>'PR-RAS'!E417</f>
        <v>118097.92</v>
      </c>
      <c r="E412" s="1">
        <v>0</v>
      </c>
      <c r="F412" s="1">
        <v>0</v>
      </c>
      <c r="G412" s="2">
        <f t="shared" si="8"/>
        <v>114258.43565999999</v>
      </c>
      <c r="H412" s="2">
        <f t="shared" si="9"/>
        <v>0.30000000000291038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44239.53</v>
      </c>
      <c r="D413" s="1">
        <f>'PR-RAS'!E418</f>
        <v>50355.34</v>
      </c>
      <c r="E413" s="1">
        <v>0</v>
      </c>
      <c r="F413" s="1">
        <v>0</v>
      </c>
      <c r="G413" s="2">
        <f t="shared" si="8"/>
        <v>59719.486519999991</v>
      </c>
      <c r="H413" s="2">
        <f t="shared" si="9"/>
        <v>0.80999999999767169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25231.78</v>
      </c>
      <c r="D414" s="1">
        <f>'PR-RAS'!E420</f>
        <v>0</v>
      </c>
      <c r="E414" s="1">
        <v>0</v>
      </c>
      <c r="F414" s="1">
        <v>0</v>
      </c>
      <c r="G414" s="2">
        <f t="shared" si="8"/>
        <v>10420.725139999999</v>
      </c>
      <c r="H414" s="2">
        <f t="shared" si="9"/>
        <v>0.22000000000116415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25231.78</v>
      </c>
      <c r="D478" s="1">
        <f>'PR-RAS'!E484</f>
        <v>0</v>
      </c>
      <c r="E478" s="1">
        <v>0</v>
      </c>
      <c r="F478" s="1">
        <v>0</v>
      </c>
      <c r="G478" s="2">
        <f t="shared" si="8"/>
        <v>12035.55906</v>
      </c>
      <c r="H478" s="2">
        <f t="shared" si="9"/>
        <v>0.22000000000116415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25231.78</v>
      </c>
      <c r="D489" s="1">
        <f>'PR-RAS'!E495</f>
        <v>0</v>
      </c>
      <c r="E489" s="1">
        <v>0</v>
      </c>
      <c r="F489" s="1">
        <v>0</v>
      </c>
      <c r="G489" s="2">
        <f t="shared" si="8"/>
        <v>12313.108639999999</v>
      </c>
      <c r="H489" s="2">
        <f t="shared" si="9"/>
        <v>0.22000000000116415</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25231.78</v>
      </c>
      <c r="D490" s="1">
        <f>'PR-RAS'!E496</f>
        <v>0</v>
      </c>
      <c r="E490" s="1">
        <v>0</v>
      </c>
      <c r="F490" s="1">
        <v>0</v>
      </c>
      <c r="G490" s="2">
        <f t="shared" si="8"/>
        <v>12338.340419999999</v>
      </c>
      <c r="H490" s="2">
        <f t="shared" si="9"/>
        <v>0.22000000000116415</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25231.78</v>
      </c>
      <c r="E522" s="1">
        <v>0</v>
      </c>
      <c r="F522" s="1">
        <v>0</v>
      </c>
      <c r="G522" s="2">
        <f t="shared" ref="G522:G809" si="10">(B522/1000)*(C522*1+D522*2)</f>
        <v>26291.514759999998</v>
      </c>
      <c r="H522" s="2">
        <f t="shared" ref="H522:H809" si="11">ABS(C522-ROUND(C522,0))+ABS(D522-ROUND(D522,0))</f>
        <v>0.22000000000116415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25231.78</v>
      </c>
      <c r="E587" s="1">
        <v>0</v>
      </c>
      <c r="F587" s="1">
        <v>0</v>
      </c>
      <c r="G587" s="2">
        <f t="shared" si="10"/>
        <v>29571.646159999997</v>
      </c>
      <c r="H587" s="2">
        <f t="shared" si="11"/>
        <v>0.22000000000116415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25231.78</v>
      </c>
      <c r="E599" s="1">
        <v>0</v>
      </c>
      <c r="F599" s="1">
        <v>0</v>
      </c>
      <c r="G599" s="2">
        <f t="shared" si="10"/>
        <v>30177.208879999998</v>
      </c>
      <c r="H599" s="2">
        <f t="shared" si="11"/>
        <v>0.22000000000116415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25231.78</v>
      </c>
      <c r="E600" s="1">
        <v>0</v>
      </c>
      <c r="F600" s="1">
        <v>0</v>
      </c>
      <c r="G600" s="2">
        <f t="shared" si="10"/>
        <v>30227.672439999998</v>
      </c>
      <c r="H600" s="2">
        <f t="shared" si="11"/>
        <v>0.22000000000116415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25231.78</v>
      </c>
      <c r="D629" s="1">
        <f>'PR-RAS'!E635</f>
        <v>0</v>
      </c>
      <c r="E629" s="1">
        <v>0</v>
      </c>
      <c r="F629" s="1">
        <v>0</v>
      </c>
      <c r="G629" s="2">
        <f t="shared" si="10"/>
        <v>15845.557839999999</v>
      </c>
      <c r="H629" s="2">
        <f t="shared" si="11"/>
        <v>0.22000000000116415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25231.78</v>
      </c>
      <c r="E630" s="1">
        <v>0</v>
      </c>
      <c r="F630" s="1">
        <v>0</v>
      </c>
      <c r="G630" s="2">
        <f t="shared" si="10"/>
        <v>31741.579239999999</v>
      </c>
      <c r="H630" s="2">
        <f t="shared" si="11"/>
        <v>0.22000000000116415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25231.78</v>
      </c>
      <c r="E631" s="1">
        <v>0</v>
      </c>
      <c r="F631" s="1">
        <v>0</v>
      </c>
      <c r="G631" s="2">
        <f t="shared" si="10"/>
        <v>31792.042799999999</v>
      </c>
      <c r="H631" s="2">
        <f t="shared" si="11"/>
        <v>0.22000000000116415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2624289.9799999995</v>
      </c>
      <c r="D633" s="1">
        <f>'PR-RAS'!E639</f>
        <v>3038909.37</v>
      </c>
      <c r="E633" s="1">
        <v>0</v>
      </c>
      <c r="F633" s="1">
        <v>0</v>
      </c>
      <c r="G633" s="2">
        <f t="shared" si="10"/>
        <v>5499732.7110399995</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2675722.5200000005</v>
      </c>
      <c r="D634" s="1">
        <f>'PR-RAS'!E640</f>
        <v>3003130.27</v>
      </c>
      <c r="E634" s="1">
        <v>0</v>
      </c>
      <c r="F634" s="1">
        <v>0</v>
      </c>
      <c r="G634" s="2">
        <f t="shared" si="10"/>
        <v>5495695.2769800005</v>
      </c>
      <c r="H634" s="2">
        <f t="shared" si="11"/>
        <v>0.74999999953433871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35779.100000000093</v>
      </c>
      <c r="E635" s="1">
        <v>0</v>
      </c>
      <c r="F635" s="1">
        <v>0</v>
      </c>
      <c r="G635" s="2">
        <f t="shared" si="10"/>
        <v>45367.898800000119</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51432.540000000969</v>
      </c>
      <c r="D636" s="1">
        <f>'PR-RAS'!E642</f>
        <v>0</v>
      </c>
      <c r="E636" s="1">
        <v>0</v>
      </c>
      <c r="F636" s="1">
        <v>0</v>
      </c>
      <c r="G636" s="2">
        <f t="shared" si="10"/>
        <v>32659.662900000614</v>
      </c>
      <c r="H636" s="2">
        <f t="shared" si="11"/>
        <v>0.45999999903142452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41805.22</v>
      </c>
      <c r="D638" s="1">
        <f>'PR-RAS'!E644</f>
        <v>92866.14</v>
      </c>
      <c r="E638" s="1">
        <v>0</v>
      </c>
      <c r="F638" s="1">
        <v>0</v>
      </c>
      <c r="G638" s="2">
        <f t="shared" si="10"/>
        <v>144941.38750000001</v>
      </c>
      <c r="H638" s="2">
        <f t="shared" si="11"/>
        <v>0.36000000000058208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93237.76000000097</v>
      </c>
      <c r="D640" s="1">
        <f>'PR-RAS'!E646</f>
        <v>57087.039999999906</v>
      </c>
      <c r="E640" s="1">
        <v>0</v>
      </c>
      <c r="F640" s="1">
        <v>0</v>
      </c>
      <c r="G640" s="2">
        <f t="shared" si="10"/>
        <v>132536.1657600005</v>
      </c>
      <c r="H640" s="2">
        <f t="shared" si="11"/>
        <v>0.27999999893654604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179596.47</v>
      </c>
      <c r="D641" s="1">
        <f>'PR-RAS'!E647</f>
        <v>196583.95</v>
      </c>
      <c r="E641" s="1">
        <v>0</v>
      </c>
      <c r="F641" s="1">
        <v>0</v>
      </c>
      <c r="G641" s="2">
        <f t="shared" si="10"/>
        <v>366569.19679999998</v>
      </c>
      <c r="H641" s="2">
        <f t="shared" si="11"/>
        <v>0.51999999998952262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9920.76</v>
      </c>
      <c r="D642" s="1">
        <f>'PR-RAS'!E649</f>
        <v>0</v>
      </c>
      <c r="E642" s="1">
        <v>0</v>
      </c>
      <c r="F642" s="1">
        <v>0</v>
      </c>
      <c r="G642" s="2">
        <f t="shared" si="10"/>
        <v>6359.2071599999999</v>
      </c>
      <c r="H642" s="2">
        <f t="shared" si="11"/>
        <v>0.23999999999978172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705776.95</v>
      </c>
      <c r="D643" s="1">
        <f>'PR-RAS'!E650</f>
        <v>822371.16</v>
      </c>
      <c r="E643" s="1">
        <v>0</v>
      </c>
      <c r="F643" s="1">
        <v>0</v>
      </c>
      <c r="G643" s="2">
        <f t="shared" si="10"/>
        <v>1509033.3713400001</v>
      </c>
      <c r="H643" s="2">
        <f t="shared" si="11"/>
        <v>0.21000000007916242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715697.71</v>
      </c>
      <c r="D644" s="1">
        <f>'PR-RAS'!E651</f>
        <v>795388.22</v>
      </c>
      <c r="E644" s="1">
        <v>0</v>
      </c>
      <c r="F644" s="1">
        <v>0</v>
      </c>
      <c r="G644" s="2">
        <f t="shared" si="10"/>
        <v>1483062.87845</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26982.940000000061</v>
      </c>
      <c r="E645" s="1">
        <v>0</v>
      </c>
      <c r="F645" s="1">
        <v>0</v>
      </c>
      <c r="G645" s="2">
        <f t="shared" si="10"/>
        <v>34754.026720000082</v>
      </c>
      <c r="H645" s="2">
        <f t="shared" si="11"/>
        <v>5.9999999939464033E-2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104</v>
      </c>
      <c r="D647" s="1">
        <f>'PR-RAS'!E654</f>
        <v>104</v>
      </c>
      <c r="E647" s="1">
        <v>0</v>
      </c>
      <c r="F647" s="1">
        <v>0</v>
      </c>
      <c r="G647" s="2">
        <f t="shared" si="10"/>
        <v>201.55199999999999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96</v>
      </c>
      <c r="E649" s="1">
        <v>0</v>
      </c>
      <c r="F649" s="1">
        <v>0</v>
      </c>
      <c r="G649" s="2">
        <f t="shared" si="10"/>
        <v>187.27200000000002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2002795.87</v>
      </c>
      <c r="D668" s="1">
        <f>'PR-RAS'!E675</f>
        <v>2278449.9900000002</v>
      </c>
      <c r="E668" s="1">
        <v>0</v>
      </c>
      <c r="F668" s="1">
        <v>0</v>
      </c>
      <c r="G668" s="2">
        <f t="shared" si="10"/>
        <v>4375317.1319500003</v>
      </c>
      <c r="H668" s="2">
        <f t="shared" si="11"/>
        <v>0.13999999966472387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2123.56</v>
      </c>
      <c r="D669" s="1">
        <f>'PR-RAS'!E676</f>
        <v>0</v>
      </c>
      <c r="E669" s="1">
        <v>0</v>
      </c>
      <c r="F669" s="1">
        <v>0</v>
      </c>
      <c r="G669" s="2">
        <f t="shared" si="10"/>
        <v>1418.53808</v>
      </c>
      <c r="H669" s="2">
        <f t="shared" si="11"/>
        <v>0.44000000000005457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14422.19</v>
      </c>
      <c r="D670" s="1">
        <f>'PR-RAS'!E677</f>
        <v>14201.28</v>
      </c>
      <c r="E670" s="1">
        <v>0</v>
      </c>
      <c r="F670" s="1">
        <v>0</v>
      </c>
      <c r="G670" s="2">
        <f t="shared" si="10"/>
        <v>28649.757750000001</v>
      </c>
      <c r="H670" s="2">
        <f t="shared" si="11"/>
        <v>0.47000000000116415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36432.19</v>
      </c>
      <c r="E687" s="1">
        <v>0</v>
      </c>
      <c r="F687" s="1">
        <v>0</v>
      </c>
      <c r="G687" s="2">
        <f t="shared" si="10"/>
        <v>49984.964680000005</v>
      </c>
      <c r="H687" s="2">
        <f t="shared" si="11"/>
        <v>0.19000000000232831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1939.21</v>
      </c>
      <c r="D689" s="1">
        <f>'PR-RAS'!E696</f>
        <v>0</v>
      </c>
      <c r="E689" s="1">
        <v>0</v>
      </c>
      <c r="F689" s="1">
        <v>0</v>
      </c>
      <c r="G689" s="2">
        <f t="shared" si="10"/>
        <v>1334.1764799999999</v>
      </c>
      <c r="H689" s="2">
        <f t="shared" si="11"/>
        <v>0.21000000000003638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96135.22</v>
      </c>
      <c r="D703" s="1">
        <f>'PR-RAS'!E710</f>
        <v>107346.71</v>
      </c>
      <c r="E703" s="1">
        <v>0</v>
      </c>
      <c r="F703" s="1">
        <v>0</v>
      </c>
      <c r="G703" s="2">
        <f t="shared" si="10"/>
        <v>218201.70527999999</v>
      </c>
      <c r="H703" s="2">
        <f t="shared" si="11"/>
        <v>0.50999999999476131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8677.02</v>
      </c>
      <c r="D709" s="1">
        <f>'PR-RAS'!E716</f>
        <v>6570.3</v>
      </c>
      <c r="E709" s="1">
        <v>0</v>
      </c>
      <c r="F709" s="1">
        <v>0</v>
      </c>
      <c r="G709" s="2">
        <f t="shared" si="10"/>
        <v>15446.874960000001</v>
      </c>
      <c r="H709" s="2">
        <f t="shared" si="11"/>
        <v>0.32000000000061846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4322.92</v>
      </c>
      <c r="D710" s="1">
        <f>'PR-RAS'!E717</f>
        <v>1435.11</v>
      </c>
      <c r="E710" s="1">
        <v>0</v>
      </c>
      <c r="F710" s="1">
        <v>0</v>
      </c>
      <c r="G710" s="2">
        <f t="shared" si="10"/>
        <v>5099.9362599999995</v>
      </c>
      <c r="H710" s="2">
        <f t="shared" si="11"/>
        <v>0.1899999999998272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42575.99</v>
      </c>
      <c r="D711" s="1">
        <f>'PR-RAS'!E718</f>
        <v>56756.13</v>
      </c>
      <c r="E711" s="1">
        <v>0</v>
      </c>
      <c r="F711" s="1">
        <v>0</v>
      </c>
      <c r="G711" s="2">
        <f t="shared" si="10"/>
        <v>110822.6575</v>
      </c>
      <c r="H711" s="2">
        <f t="shared" si="11"/>
        <v>0.13999999999941792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3076.04</v>
      </c>
      <c r="D713" s="1">
        <f>'PR-RAS'!E720</f>
        <v>3150</v>
      </c>
      <c r="E713" s="1">
        <v>0</v>
      </c>
      <c r="F713" s="1">
        <v>0</v>
      </c>
      <c r="G713" s="2">
        <f t="shared" si="10"/>
        <v>6675.7404800000004</v>
      </c>
      <c r="H713" s="2">
        <f t="shared" si="11"/>
        <v>3.999999999996362E-2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43140.23</v>
      </c>
      <c r="D715" s="1">
        <f>'PR-RAS'!E722</f>
        <v>67922.350000000006</v>
      </c>
      <c r="E715" s="1">
        <v>0</v>
      </c>
      <c r="F715" s="1">
        <v>0</v>
      </c>
      <c r="G715" s="2">
        <f t="shared" si="10"/>
        <v>127795.24002000001</v>
      </c>
      <c r="H715" s="2">
        <f t="shared" si="11"/>
        <v>0.58000000000902219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137.19999999999999</v>
      </c>
      <c r="E719" s="1">
        <v>0</v>
      </c>
      <c r="F719" s="1">
        <v>0</v>
      </c>
      <c r="G719" s="2">
        <f t="shared" si="10"/>
        <v>197.01919999999998</v>
      </c>
      <c r="H719" s="2">
        <f t="shared" si="11"/>
        <v>0.19999999999998863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626.19000000000005</v>
      </c>
      <c r="D809" s="1">
        <f>'PR-RAS'!E816</f>
        <v>896.42</v>
      </c>
      <c r="E809" s="1">
        <v>0</v>
      </c>
      <c r="F809" s="1">
        <v>0</v>
      </c>
      <c r="G809" s="2">
        <f t="shared" si="10"/>
        <v>1954.5762399999999</v>
      </c>
      <c r="H809" s="2">
        <f t="shared" si="11"/>
        <v>0.61000000000001364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25231.78</v>
      </c>
      <c r="D878" s="1">
        <f>'PR-RAS'!E885</f>
        <v>0</v>
      </c>
      <c r="E878" s="1">
        <v>0</v>
      </c>
      <c r="F878" s="1">
        <v>0</v>
      </c>
      <c r="G878" s="2">
        <f t="shared" si="18"/>
        <v>22128.271059999999</v>
      </c>
      <c r="H878" s="2">
        <f t="shared" si="19"/>
        <v>0.22000000000116415</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25231.78</v>
      </c>
      <c r="E946" s="1">
        <v>0</v>
      </c>
      <c r="F946" s="1">
        <v>0</v>
      </c>
      <c r="G946" s="2">
        <f t="shared" si="18"/>
        <v>47688.064199999993</v>
      </c>
      <c r="H946" s="2">
        <f t="shared" si="19"/>
        <v>0.22000000000116415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741484.64000000025</v>
      </c>
      <c r="D984" s="6">
        <f>BILANCA!E6</f>
        <v>762347.35</v>
      </c>
      <c r="E984" s="6">
        <v>0</v>
      </c>
      <c r="F984" s="6">
        <v>0</v>
      </c>
      <c r="G984" s="7">
        <f t="shared" ref="G984:G1241" si="22">B984/1000*C984+B984/500*D984</f>
        <v>2266.1793400000001</v>
      </c>
      <c r="H984" s="7">
        <f t="shared" si="19"/>
        <v>0.70999999972991645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501088.60000000027</v>
      </c>
      <c r="D985" s="1">
        <f>BILANCA!E7</f>
        <v>470710.75999999995</v>
      </c>
      <c r="E985" s="1">
        <v>0</v>
      </c>
      <c r="F985" s="1">
        <v>0</v>
      </c>
      <c r="G985" s="2">
        <f t="shared" si="22"/>
        <v>2885.0202400000003</v>
      </c>
      <c r="H985" s="2">
        <f t="shared" si="19"/>
        <v>0.63999999978113919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32474.81</v>
      </c>
      <c r="D986" s="1">
        <f>BILANCA!E8</f>
        <v>32474.81</v>
      </c>
      <c r="E986" s="1">
        <v>0</v>
      </c>
      <c r="F986" s="1">
        <v>0</v>
      </c>
      <c r="G986" s="2">
        <f t="shared" si="22"/>
        <v>292.27328999999997</v>
      </c>
      <c r="H986" s="2">
        <f t="shared" si="19"/>
        <v>0.37999999999738066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32474.81</v>
      </c>
      <c r="D987" s="1">
        <f>BILANCA!E9</f>
        <v>32474.81</v>
      </c>
      <c r="E987" s="1">
        <v>0</v>
      </c>
      <c r="F987" s="1">
        <v>0</v>
      </c>
      <c r="G987" s="2">
        <f t="shared" si="22"/>
        <v>389.69772000000006</v>
      </c>
      <c r="H987" s="2">
        <f t="shared" si="19"/>
        <v>0.37999999999738066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468613.79000000027</v>
      </c>
      <c r="D990" s="1">
        <f>BILANCA!E12</f>
        <v>438235.94999999995</v>
      </c>
      <c r="E990" s="1">
        <v>0</v>
      </c>
      <c r="F990" s="1">
        <v>0</v>
      </c>
      <c r="G990" s="2">
        <f t="shared" si="22"/>
        <v>9415.599830000001</v>
      </c>
      <c r="H990" s="2">
        <f t="shared" si="19"/>
        <v>0.25999999977648258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282001.01000000024</v>
      </c>
      <c r="D991" s="1">
        <f>BILANCA!E13</f>
        <v>308816.56999999983</v>
      </c>
      <c r="E991" s="1">
        <v>0</v>
      </c>
      <c r="F991" s="1">
        <v>0</v>
      </c>
      <c r="G991" s="2">
        <f t="shared" si="22"/>
        <v>7197.0731999999989</v>
      </c>
      <c r="H991" s="2">
        <f t="shared" si="19"/>
        <v>0.44000000040978193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4291567.29</v>
      </c>
      <c r="D993" s="1">
        <f>BILANCA!E15</f>
        <v>4372195.42</v>
      </c>
      <c r="E993" s="1">
        <v>0</v>
      </c>
      <c r="F993" s="1">
        <v>0</v>
      </c>
      <c r="G993" s="2">
        <f t="shared" si="22"/>
        <v>130359.58129999999</v>
      </c>
      <c r="H993" s="2">
        <f t="shared" si="19"/>
        <v>0.7099999999627471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4009566.28</v>
      </c>
      <c r="D996" s="1">
        <f>BILANCA!E18</f>
        <v>4063378.85</v>
      </c>
      <c r="E996" s="1">
        <v>0</v>
      </c>
      <c r="F996" s="1">
        <v>0</v>
      </c>
      <c r="G996" s="2">
        <f t="shared" si="22"/>
        <v>157772.21174</v>
      </c>
      <c r="H996" s="2">
        <f t="shared" si="19"/>
        <v>0.42999999970197678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143841.19000000006</v>
      </c>
      <c r="D997" s="1">
        <f>BILANCA!E19</f>
        <v>96701.130000000121</v>
      </c>
      <c r="E997" s="1">
        <v>0</v>
      </c>
      <c r="F997" s="1">
        <v>0</v>
      </c>
      <c r="G997" s="2">
        <f t="shared" si="22"/>
        <v>4721.4083000000046</v>
      </c>
      <c r="H997" s="2">
        <f t="shared" si="19"/>
        <v>0.3200000001816079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865856.02</v>
      </c>
      <c r="D998" s="1">
        <f>BILANCA!E20</f>
        <v>861924.9</v>
      </c>
      <c r="E998" s="1">
        <v>0</v>
      </c>
      <c r="F998" s="1">
        <v>0</v>
      </c>
      <c r="G998" s="2">
        <f t="shared" si="22"/>
        <v>38845.587299999999</v>
      </c>
      <c r="H998" s="2">
        <f t="shared" si="19"/>
        <v>0.11999999999534339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1555.1</v>
      </c>
      <c r="D999" s="1">
        <f>BILANCA!E21</f>
        <v>1890.05</v>
      </c>
      <c r="E999" s="1">
        <v>0</v>
      </c>
      <c r="F999" s="1">
        <v>0</v>
      </c>
      <c r="G999" s="2">
        <f t="shared" si="22"/>
        <v>85.363200000000006</v>
      </c>
      <c r="H999" s="2">
        <f t="shared" si="19"/>
        <v>0.14999999999986358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1393.03</v>
      </c>
      <c r="D1000" s="1">
        <f>BILANCA!E22</f>
        <v>1393.03</v>
      </c>
      <c r="E1000" s="1">
        <v>0</v>
      </c>
      <c r="F1000" s="1">
        <v>0</v>
      </c>
      <c r="G1000" s="2">
        <f t="shared" si="22"/>
        <v>71.044530000000009</v>
      </c>
      <c r="H1000" s="2">
        <f t="shared" si="19"/>
        <v>5.999999999994543E-2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128170.02</v>
      </c>
      <c r="D1001" s="1">
        <f>BILANCA!E23</f>
        <v>124281.41</v>
      </c>
      <c r="E1001" s="1">
        <v>0</v>
      </c>
      <c r="F1001" s="1">
        <v>0</v>
      </c>
      <c r="G1001" s="2">
        <f t="shared" si="22"/>
        <v>6781.1911199999995</v>
      </c>
      <c r="H1001" s="2">
        <f t="shared" si="19"/>
        <v>0.430000000007567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3691.42</v>
      </c>
      <c r="D1002" s="1">
        <f>BILANCA!E24</f>
        <v>3691.42</v>
      </c>
      <c r="E1002" s="1">
        <v>0</v>
      </c>
      <c r="F1002" s="1">
        <v>0</v>
      </c>
      <c r="G1002" s="2">
        <f t="shared" si="22"/>
        <v>210.41093999999998</v>
      </c>
      <c r="H1002" s="2">
        <f t="shared" si="19"/>
        <v>0.84000000000014552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5964.21</v>
      </c>
      <c r="D1003" s="1">
        <f>BILANCA!E25</f>
        <v>5964.21</v>
      </c>
      <c r="E1003" s="1">
        <v>0</v>
      </c>
      <c r="F1003" s="1">
        <v>0</v>
      </c>
      <c r="G1003" s="2">
        <f t="shared" si="22"/>
        <v>357.8526</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13842.6</v>
      </c>
      <c r="D1004" s="1">
        <f>BILANCA!E26</f>
        <v>15414.48</v>
      </c>
      <c r="E1004" s="1">
        <v>0</v>
      </c>
      <c r="F1004" s="1">
        <v>0</v>
      </c>
      <c r="G1004" s="2">
        <f t="shared" si="22"/>
        <v>938.1027600000001</v>
      </c>
      <c r="H1004" s="2">
        <f t="shared" si="19"/>
        <v>0.87999999999919964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876631.21</v>
      </c>
      <c r="D1006" s="1">
        <f>BILANCA!E28</f>
        <v>917858.37</v>
      </c>
      <c r="E1006" s="1">
        <v>0</v>
      </c>
      <c r="F1006" s="1">
        <v>0</v>
      </c>
      <c r="G1006" s="2">
        <f t="shared" si="22"/>
        <v>62384.002849999997</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42771.59</v>
      </c>
      <c r="D1013" s="1">
        <f>BILANCA!E35</f>
        <v>32718.25</v>
      </c>
      <c r="E1013" s="1">
        <v>0</v>
      </c>
      <c r="F1013" s="1">
        <v>0</v>
      </c>
      <c r="G1013" s="2">
        <f t="shared" si="22"/>
        <v>3246.2426999999998</v>
      </c>
      <c r="H1013" s="2">
        <f t="shared" si="19"/>
        <v>0.66000000000349246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54427.839999999997</v>
      </c>
      <c r="D1014" s="1">
        <f>BILANCA!E36</f>
        <v>55401.38</v>
      </c>
      <c r="E1014" s="1">
        <v>0</v>
      </c>
      <c r="F1014" s="1">
        <v>0</v>
      </c>
      <c r="G1014" s="2">
        <f t="shared" si="22"/>
        <v>5122.1485999999995</v>
      </c>
      <c r="H1014" s="2">
        <f t="shared" si="19"/>
        <v>0.54000000000087311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25.96</v>
      </c>
      <c r="D1015" s="1">
        <f>BILANCA!E37</f>
        <v>25.98</v>
      </c>
      <c r="E1015" s="1">
        <v>0</v>
      </c>
      <c r="F1015" s="1">
        <v>0</v>
      </c>
      <c r="G1015" s="2">
        <f t="shared" si="22"/>
        <v>2.4934400000000001</v>
      </c>
      <c r="H1015" s="2">
        <f t="shared" si="19"/>
        <v>5.9999999999998721E-2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11682.21</v>
      </c>
      <c r="D1018" s="1">
        <f>BILANCA!E40</f>
        <v>22709.11</v>
      </c>
      <c r="E1018" s="1">
        <v>0</v>
      </c>
      <c r="F1018" s="1">
        <v>0</v>
      </c>
      <c r="G1018" s="2">
        <f t="shared" si="22"/>
        <v>1998.5150500000002</v>
      </c>
      <c r="H1018" s="2">
        <f t="shared" si="19"/>
        <v>0.31999999999970896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33466.730000000003</v>
      </c>
      <c r="D1032" s="1">
        <f>BILANCA!E54</f>
        <v>36808.589999999997</v>
      </c>
      <c r="E1032" s="1">
        <v>0</v>
      </c>
      <c r="F1032" s="1">
        <v>0</v>
      </c>
      <c r="G1032" s="2">
        <f t="shared" si="22"/>
        <v>5247.1115900000004</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33466.730000000003</v>
      </c>
      <c r="D1033" s="1">
        <f>BILANCA!E55</f>
        <v>36808.589999999997</v>
      </c>
      <c r="E1033" s="1">
        <v>0</v>
      </c>
      <c r="F1033" s="1">
        <v>0</v>
      </c>
      <c r="G1033" s="2">
        <f t="shared" si="22"/>
        <v>5354.1954999999998</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240396.04</v>
      </c>
      <c r="D1046" s="1">
        <f>BILANCA!E68</f>
        <v>291636.59000000003</v>
      </c>
      <c r="E1046" s="1">
        <v>0</v>
      </c>
      <c r="F1046" s="1">
        <v>0</v>
      </c>
      <c r="G1046" s="2">
        <f t="shared" si="22"/>
        <v>51891.160860000004</v>
      </c>
      <c r="H1046" s="2">
        <f t="shared" si="19"/>
        <v>0.4499999999825377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26982.94</v>
      </c>
      <c r="E1047" s="1">
        <v>0</v>
      </c>
      <c r="F1047" s="1">
        <v>0</v>
      </c>
      <c r="G1047" s="2">
        <f t="shared" si="22"/>
        <v>3453.8163199999999</v>
      </c>
      <c r="H1047" s="2">
        <f t="shared" si="19"/>
        <v>6.0000000001309672E-2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26982.94</v>
      </c>
      <c r="E1048" s="1">
        <v>0</v>
      </c>
      <c r="F1048" s="1">
        <v>0</v>
      </c>
      <c r="G1048" s="2">
        <f t="shared" si="22"/>
        <v>3507.7822000000001</v>
      </c>
      <c r="H1048" s="2">
        <f t="shared" si="19"/>
        <v>6.0000000001309672E-2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26982.94</v>
      </c>
      <c r="E1050" s="1">
        <v>0</v>
      </c>
      <c r="F1050" s="1">
        <v>0</v>
      </c>
      <c r="G1050" s="2">
        <f t="shared" si="22"/>
        <v>3615.71396</v>
      </c>
      <c r="H1050" s="2">
        <f t="shared" si="19"/>
        <v>6.0000000001309672E-2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16560.03</v>
      </c>
      <c r="D1056" s="1">
        <f>BILANCA!E78</f>
        <v>17714.36</v>
      </c>
      <c r="E1056" s="1">
        <v>0</v>
      </c>
      <c r="F1056" s="1">
        <v>0</v>
      </c>
      <c r="G1056" s="2">
        <f t="shared" si="22"/>
        <v>3795.1787499999996</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8342</v>
      </c>
      <c r="E1061" s="1">
        <v>0</v>
      </c>
      <c r="F1061" s="1">
        <v>0</v>
      </c>
      <c r="G1061" s="2">
        <f t="shared" si="22"/>
        <v>1301.3520000000001</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444.85</v>
      </c>
      <c r="D1062" s="1">
        <f>BILANCA!E84</f>
        <v>444.85</v>
      </c>
      <c r="E1062" s="1">
        <v>0</v>
      </c>
      <c r="F1062" s="1">
        <v>0</v>
      </c>
      <c r="G1062" s="2">
        <f t="shared" si="22"/>
        <v>105.42945000000002</v>
      </c>
      <c r="H1062" s="2">
        <f t="shared" si="19"/>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16115.18</v>
      </c>
      <c r="D1064" s="1">
        <f>BILANCA!E86</f>
        <v>8927.51</v>
      </c>
      <c r="E1064" s="1">
        <v>0</v>
      </c>
      <c r="F1064" s="1">
        <v>0</v>
      </c>
      <c r="G1064" s="2">
        <f t="shared" si="22"/>
        <v>2751.5862000000002</v>
      </c>
      <c r="H1064" s="2">
        <f t="shared" si="19"/>
        <v>0.67000000000007276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43590.53</v>
      </c>
      <c r="D1124" s="1">
        <f>BILANCA!E146</f>
        <v>50225.57</v>
      </c>
      <c r="E1124" s="1">
        <v>0</v>
      </c>
      <c r="F1124" s="1">
        <v>0</v>
      </c>
      <c r="G1124" s="2">
        <f t="shared" si="22"/>
        <v>20309.875469999999</v>
      </c>
      <c r="H1124" s="2">
        <f t="shared" si="23"/>
        <v>0.90000000000145519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43139.27</v>
      </c>
      <c r="D1137" s="1">
        <f>BILANCA!E159</f>
        <v>49772.58</v>
      </c>
      <c r="E1137" s="1">
        <v>0</v>
      </c>
      <c r="F1137" s="1">
        <v>0</v>
      </c>
      <c r="G1137" s="2">
        <f t="shared" si="22"/>
        <v>21973.40222</v>
      </c>
      <c r="H1137" s="2">
        <f t="shared" si="23"/>
        <v>0.68999999999505235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451.26</v>
      </c>
      <c r="D1138" s="1">
        <f>BILANCA!E160</f>
        <v>452.99</v>
      </c>
      <c r="E1138" s="1">
        <v>0</v>
      </c>
      <c r="F1138" s="1">
        <v>0</v>
      </c>
      <c r="G1138" s="2">
        <f t="shared" si="22"/>
        <v>210.37219999999999</v>
      </c>
      <c r="H1138" s="2">
        <f t="shared" si="23"/>
        <v>0.26999999999998181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649.01</v>
      </c>
      <c r="D1142" s="1">
        <f>BILANCA!E164</f>
        <v>129.77000000000001</v>
      </c>
      <c r="E1142" s="1">
        <v>0</v>
      </c>
      <c r="F1142" s="1">
        <v>0</v>
      </c>
      <c r="G1142" s="2">
        <f t="shared" si="22"/>
        <v>144.45945</v>
      </c>
      <c r="H1142" s="2">
        <f t="shared" si="23"/>
        <v>0.23999999999998067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649.01</v>
      </c>
      <c r="D1144" s="1">
        <f>BILANCA!E166</f>
        <v>129.77000000000001</v>
      </c>
      <c r="E1144" s="1">
        <v>0</v>
      </c>
      <c r="F1144" s="1">
        <v>0</v>
      </c>
      <c r="G1144" s="2">
        <f t="shared" si="22"/>
        <v>146.27655000000001</v>
      </c>
      <c r="H1144" s="2">
        <f t="shared" si="23"/>
        <v>0.23999999999998067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179596.47</v>
      </c>
      <c r="D1148" s="1">
        <f>BILANCA!E170</f>
        <v>196583.95</v>
      </c>
      <c r="E1148" s="1">
        <v>0</v>
      </c>
      <c r="F1148" s="1">
        <v>0</v>
      </c>
      <c r="G1148" s="2">
        <f t="shared" si="22"/>
        <v>94506.121050000002</v>
      </c>
      <c r="H1148" s="2">
        <f t="shared" si="23"/>
        <v>0.51999999998952262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179596.47</v>
      </c>
      <c r="D1151" s="1">
        <f>BILANCA!E173</f>
        <v>196583.95</v>
      </c>
      <c r="E1151" s="1">
        <v>0</v>
      </c>
      <c r="F1151" s="1">
        <v>0</v>
      </c>
      <c r="G1151" s="2">
        <f t="shared" si="22"/>
        <v>96224.414160000015</v>
      </c>
      <c r="H1151" s="2">
        <f t="shared" si="23"/>
        <v>0.51999999998952262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741484.6399999999</v>
      </c>
      <c r="D1152" s="1">
        <f>BILANCA!E175</f>
        <v>762347.35000000009</v>
      </c>
      <c r="E1152" s="1">
        <v>0</v>
      </c>
      <c r="F1152" s="1">
        <v>0</v>
      </c>
      <c r="G1152" s="2">
        <f t="shared" si="22"/>
        <v>382984.30846000003</v>
      </c>
      <c r="H1152" s="2">
        <f t="shared" si="23"/>
        <v>0.71000000019557774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314626.04999999993</v>
      </c>
      <c r="D1153" s="1">
        <f>BILANCA!E176</f>
        <v>298368.28999999998</v>
      </c>
      <c r="E1153" s="1">
        <v>0</v>
      </c>
      <c r="F1153" s="1">
        <v>0</v>
      </c>
      <c r="G1153" s="2">
        <f t="shared" si="22"/>
        <v>154931.6471</v>
      </c>
      <c r="H1153" s="2">
        <f t="shared" si="23"/>
        <v>0.33999999990919605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287420.31999999995</v>
      </c>
      <c r="D1154" s="1">
        <f>BILANCA!E177</f>
        <v>297127.58999999997</v>
      </c>
      <c r="E1154" s="1">
        <v>0</v>
      </c>
      <c r="F1154" s="1">
        <v>0</v>
      </c>
      <c r="G1154" s="2">
        <f t="shared" si="22"/>
        <v>150766.51049999997</v>
      </c>
      <c r="H1154" s="2">
        <f t="shared" si="23"/>
        <v>0.72999999998137355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186561.89</v>
      </c>
      <c r="D1155" s="1">
        <f>BILANCA!E178</f>
        <v>213861.08</v>
      </c>
      <c r="E1155" s="1">
        <v>0</v>
      </c>
      <c r="F1155" s="1">
        <v>0</v>
      </c>
      <c r="G1155" s="2">
        <f t="shared" si="22"/>
        <v>105656.85659999998</v>
      </c>
      <c r="H1155" s="2">
        <f t="shared" si="23"/>
        <v>0.18999999997322448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87227.72</v>
      </c>
      <c r="D1156" s="1">
        <f>BILANCA!E179</f>
        <v>76706.83</v>
      </c>
      <c r="E1156" s="1">
        <v>0</v>
      </c>
      <c r="F1156" s="1">
        <v>0</v>
      </c>
      <c r="G1156" s="2">
        <f t="shared" si="22"/>
        <v>41630.958739999995</v>
      </c>
      <c r="H1156" s="2">
        <f t="shared" si="23"/>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249.67</v>
      </c>
      <c r="D1157" s="1">
        <f>BILANCA!E180</f>
        <v>416.17</v>
      </c>
      <c r="E1157" s="1">
        <v>0</v>
      </c>
      <c r="F1157" s="1">
        <v>0</v>
      </c>
      <c r="G1157" s="2">
        <f t="shared" si="22"/>
        <v>188.26973999999998</v>
      </c>
      <c r="H1157" s="2">
        <f t="shared" si="23"/>
        <v>0.50000000000002842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249.67</v>
      </c>
      <c r="D1160" s="1">
        <f>BILANCA!E183</f>
        <v>416.17</v>
      </c>
      <c r="E1160" s="1">
        <v>0</v>
      </c>
      <c r="F1160" s="1">
        <v>0</v>
      </c>
      <c r="G1160" s="2">
        <f t="shared" si="22"/>
        <v>191.51576999999997</v>
      </c>
      <c r="H1160" s="2">
        <f t="shared" si="23"/>
        <v>0.50000000000002842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13381.04</v>
      </c>
      <c r="D1165" s="1">
        <f>BILANCA!E188</f>
        <v>6143.51</v>
      </c>
      <c r="E1165" s="1">
        <v>0</v>
      </c>
      <c r="F1165" s="1">
        <v>0</v>
      </c>
      <c r="G1165" s="2">
        <f t="shared" si="22"/>
        <v>4671.5869199999997</v>
      </c>
      <c r="H1165" s="2">
        <f t="shared" si="23"/>
        <v>0.53000000000065484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1973.95</v>
      </c>
      <c r="D1166" s="1">
        <f>BILANCA!E189</f>
        <v>1240.7</v>
      </c>
      <c r="E1166" s="1">
        <v>0</v>
      </c>
      <c r="F1166" s="1">
        <v>0</v>
      </c>
      <c r="G1166" s="2">
        <f t="shared" si="22"/>
        <v>815.32905000000005</v>
      </c>
      <c r="H1166" s="2">
        <f t="shared" si="23"/>
        <v>0.34999999999990905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25231.78</v>
      </c>
      <c r="D1183" s="1">
        <f>BILANCA!E206</f>
        <v>0</v>
      </c>
      <c r="E1183" s="1">
        <v>0</v>
      </c>
      <c r="F1183" s="1">
        <v>0</v>
      </c>
      <c r="G1183" s="2">
        <f t="shared" si="22"/>
        <v>5046.3559999999998</v>
      </c>
      <c r="H1183" s="2">
        <f t="shared" si="23"/>
        <v>0.22000000000116415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25231.78</v>
      </c>
      <c r="D1184" s="1">
        <f>BILANCA!E207</f>
        <v>0</v>
      </c>
      <c r="E1184" s="1">
        <v>0</v>
      </c>
      <c r="F1184" s="1">
        <v>0</v>
      </c>
      <c r="G1184" s="2">
        <f t="shared" si="22"/>
        <v>5071.5877799999998</v>
      </c>
      <c r="H1184" s="2">
        <f t="shared" si="23"/>
        <v>0.22000000000116415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25231.78</v>
      </c>
      <c r="D1189" s="1">
        <f>BILANCA!E212</f>
        <v>0</v>
      </c>
      <c r="E1189" s="1">
        <v>0</v>
      </c>
      <c r="F1189" s="1">
        <v>0</v>
      </c>
      <c r="G1189" s="2">
        <f t="shared" si="22"/>
        <v>5197.7466799999993</v>
      </c>
      <c r="H1189" s="2">
        <f t="shared" si="23"/>
        <v>0.22000000000116415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426858.58999999997</v>
      </c>
      <c r="D1214" s="1">
        <f>BILANCA!E237</f>
        <v>463979.06000000006</v>
      </c>
      <c r="E1214" s="1">
        <v>0</v>
      </c>
      <c r="F1214" s="1">
        <v>0</v>
      </c>
      <c r="G1214" s="2">
        <f t="shared" si="22"/>
        <v>312962.66000999999</v>
      </c>
      <c r="H1214" s="2">
        <f t="shared" si="23"/>
        <v>0.47000000008847564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475856.82999999996</v>
      </c>
      <c r="D1215" s="1">
        <f>BILANCA!E238</f>
        <v>470710.76</v>
      </c>
      <c r="E1215" s="1">
        <v>0</v>
      </c>
      <c r="F1215" s="1">
        <v>0</v>
      </c>
      <c r="G1215" s="2">
        <f t="shared" si="22"/>
        <v>328808.57720000006</v>
      </c>
      <c r="H1215" s="2">
        <f t="shared" si="23"/>
        <v>0.41000000003259629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501088.61</v>
      </c>
      <c r="D1216" s="1">
        <f>BILANCA!E239</f>
        <v>470710.76</v>
      </c>
      <c r="E1216" s="1">
        <v>0</v>
      </c>
      <c r="F1216" s="1">
        <v>0</v>
      </c>
      <c r="G1216" s="2">
        <f t="shared" si="22"/>
        <v>336104.86028999998</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486661.54</v>
      </c>
      <c r="D1217" s="1">
        <f>BILANCA!E240</f>
        <v>441966.83</v>
      </c>
      <c r="E1217" s="1">
        <v>0</v>
      </c>
      <c r="F1217" s="1">
        <v>0</v>
      </c>
      <c r="G1217" s="2">
        <f t="shared" si="22"/>
        <v>320719.27680000005</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14427.07</v>
      </c>
      <c r="D1218" s="1">
        <f>BILANCA!E241</f>
        <v>28743.93</v>
      </c>
      <c r="E1218" s="1">
        <v>0</v>
      </c>
      <c r="F1218" s="1">
        <v>0</v>
      </c>
      <c r="G1218" s="2">
        <f t="shared" si="22"/>
        <v>16900.008549999999</v>
      </c>
      <c r="H1218" s="2">
        <f t="shared" si="23"/>
        <v>0.13999999999941792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25231.78</v>
      </c>
      <c r="D1219" s="1">
        <f>BILANCA!E242</f>
        <v>0</v>
      </c>
      <c r="E1219" s="1">
        <v>0</v>
      </c>
      <c r="F1219" s="1">
        <v>0</v>
      </c>
      <c r="G1219" s="2">
        <f t="shared" si="22"/>
        <v>5954.7000799999996</v>
      </c>
      <c r="H1219" s="2">
        <f t="shared" si="23"/>
        <v>0.22000000000116415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25231.78</v>
      </c>
      <c r="D1221" s="1">
        <f>BILANCA!E244</f>
        <v>0</v>
      </c>
      <c r="E1221" s="1">
        <v>0</v>
      </c>
      <c r="F1221" s="1">
        <v>0</v>
      </c>
      <c r="G1221" s="2">
        <f t="shared" si="22"/>
        <v>6005.1636399999998</v>
      </c>
      <c r="H1221" s="2">
        <f t="shared" si="23"/>
        <v>0.22000000000116415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-93237.760000000009</v>
      </c>
      <c r="D1222" s="1">
        <f>BILANCA!E245</f>
        <v>-57087.040000000001</v>
      </c>
      <c r="E1222" s="1">
        <v>0</v>
      </c>
      <c r="F1222" s="1">
        <v>0</v>
      </c>
      <c r="G1222" s="2">
        <f t="shared" si="22"/>
        <v>-49571.429759999999</v>
      </c>
      <c r="H1222" s="2">
        <f t="shared" si="23"/>
        <v>0.27999999999155989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25231.78</v>
      </c>
      <c r="D1223" s="1">
        <f>BILANCA!E246</f>
        <v>0</v>
      </c>
      <c r="E1223" s="1">
        <v>0</v>
      </c>
      <c r="F1223" s="1">
        <v>0</v>
      </c>
      <c r="G1223" s="2">
        <f t="shared" si="22"/>
        <v>6055.6271999999999</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25231.78</v>
      </c>
      <c r="D1226" s="1">
        <f>BILANCA!E249</f>
        <v>0</v>
      </c>
      <c r="E1226" s="1">
        <v>0</v>
      </c>
      <c r="F1226" s="1">
        <v>0</v>
      </c>
      <c r="G1226" s="2">
        <f t="shared" si="22"/>
        <v>6131.3225399999992</v>
      </c>
      <c r="H1226" s="2">
        <f t="shared" si="23"/>
        <v>0.22000000000116415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118469.54000000001</v>
      </c>
      <c r="D1227" s="1">
        <f>BILANCA!E250</f>
        <v>57087.040000000001</v>
      </c>
      <c r="E1227" s="1">
        <v>0</v>
      </c>
      <c r="F1227" s="1">
        <v>0</v>
      </c>
      <c r="G1227" s="2">
        <f t="shared" si="22"/>
        <v>56765.043279999998</v>
      </c>
      <c r="H1227" s="2">
        <f t="shared" si="23"/>
        <v>0.49999999999272404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117342.07</v>
      </c>
      <c r="D1228" s="1">
        <f>BILANCA!E251</f>
        <v>55998.15</v>
      </c>
      <c r="E1228" s="1">
        <v>0</v>
      </c>
      <c r="F1228" s="1">
        <v>0</v>
      </c>
      <c r="G1228" s="2">
        <f t="shared" si="22"/>
        <v>56187.900649999996</v>
      </c>
      <c r="H1228" s="2">
        <f t="shared" si="23"/>
        <v>0.22000000000844011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1127.47</v>
      </c>
      <c r="D1229" s="1">
        <f>BILANCA!E252</f>
        <v>1088.8900000000001</v>
      </c>
      <c r="E1229" s="1">
        <v>0</v>
      </c>
      <c r="F1229" s="1">
        <v>0</v>
      </c>
      <c r="G1229" s="2">
        <f t="shared" si="22"/>
        <v>813.0915</v>
      </c>
      <c r="H1229" s="2">
        <f t="shared" si="23"/>
        <v>0.57999999999992724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0.01</v>
      </c>
      <c r="D1231" s="1">
        <f>BILANCA!E254</f>
        <v>0</v>
      </c>
      <c r="E1231" s="1">
        <v>0</v>
      </c>
      <c r="F1231" s="1">
        <v>0</v>
      </c>
      <c r="G1231" s="2">
        <f>B1231/1000*C1231+B1231/500*D1231</f>
        <v>2.48E-3</v>
      </c>
      <c r="H1231" s="2">
        <f>ABS(C1231-ROUND(C1231,0))+ABS(D1231-ROUND(D1231,0))</f>
        <v>0.01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43590.52</v>
      </c>
      <c r="D1232" s="1">
        <f>BILANCA!E255</f>
        <v>50225.57</v>
      </c>
      <c r="E1232" s="1">
        <v>0</v>
      </c>
      <c r="F1232" s="1">
        <v>0</v>
      </c>
      <c r="G1232" s="2">
        <f t="shared" si="22"/>
        <v>35866.373339999998</v>
      </c>
      <c r="H1232" s="2">
        <f t="shared" si="23"/>
        <v>0.91000000000349246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649.01</v>
      </c>
      <c r="D1233" s="1">
        <f>BILANCA!E256</f>
        <v>129.77000000000001</v>
      </c>
      <c r="E1233" s="1">
        <v>0</v>
      </c>
      <c r="F1233" s="1">
        <v>0</v>
      </c>
      <c r="G1233" s="2">
        <f t="shared" si="22"/>
        <v>227.13749999999999</v>
      </c>
      <c r="H1233" s="2">
        <f t="shared" si="23"/>
        <v>0.23999999999998067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43367.44</v>
      </c>
      <c r="D1236" s="1">
        <f>BILANCA!E259</f>
        <v>3550.6</v>
      </c>
      <c r="E1236" s="1">
        <v>0</v>
      </c>
      <c r="F1236" s="1">
        <v>0</v>
      </c>
      <c r="G1236" s="2">
        <f t="shared" si="22"/>
        <v>12768.565920000001</v>
      </c>
      <c r="H1236" s="2">
        <f t="shared" si="23"/>
        <v>0.84000000000241926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43367.44</v>
      </c>
      <c r="D1237" s="1">
        <f>BILANCA!E260</f>
        <v>3550.6</v>
      </c>
      <c r="E1237" s="1">
        <v>0</v>
      </c>
      <c r="F1237" s="1">
        <v>0</v>
      </c>
      <c r="G1237" s="2">
        <f t="shared" si="22"/>
        <v>12819.03456</v>
      </c>
      <c r="H1237" s="2">
        <f t="shared" si="23"/>
        <v>0.84000000000241926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3716.24</v>
      </c>
      <c r="D1240" s="1">
        <f>BILANCA!E264</f>
        <v>5121.55</v>
      </c>
      <c r="E1240" s="1">
        <v>0</v>
      </c>
      <c r="F1240" s="1">
        <v>0</v>
      </c>
      <c r="G1240" s="2">
        <f t="shared" si="22"/>
        <v>3587.5503800000001</v>
      </c>
      <c r="H1240" s="2">
        <f t="shared" si="23"/>
        <v>0.68999999999959982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39874.29</v>
      </c>
      <c r="D1241" s="1">
        <f>BILANCA!E265</f>
        <v>45104.02</v>
      </c>
      <c r="E1241" s="1">
        <v>0</v>
      </c>
      <c r="F1241" s="1">
        <v>0</v>
      </c>
      <c r="G1241" s="2">
        <f t="shared" si="22"/>
        <v>33561.241139999998</v>
      </c>
      <c r="H1241" s="2">
        <f t="shared" si="23"/>
        <v>0.30999999999767169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129.77000000000001</v>
      </c>
      <c r="E1242" s="1">
        <v>0</v>
      </c>
      <c r="F1242" s="1">
        <v>0</v>
      </c>
      <c r="G1242" s="2">
        <f t="shared" ref="G1242:G1479" si="24">B1242/1000*C1242+B1242/500*D1242</f>
        <v>67.220860000000002</v>
      </c>
      <c r="H1242" s="2">
        <f t="shared" si="23"/>
        <v>0.22999999999998977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649.01</v>
      </c>
      <c r="D1243" s="1">
        <f>BILANCA!E267</f>
        <v>0</v>
      </c>
      <c r="E1243" s="1">
        <v>0</v>
      </c>
      <c r="F1243" s="1">
        <v>0</v>
      </c>
      <c r="G1243" s="2">
        <f t="shared" si="24"/>
        <v>168.74260000000001</v>
      </c>
      <c r="H1243" s="2">
        <f t="shared" si="23"/>
        <v>9.9999999999909051E-3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16064.57</v>
      </c>
      <c r="D1244" s="1">
        <f>BILANCA!E268</f>
        <v>8876.84</v>
      </c>
      <c r="E1244" s="1">
        <v>0</v>
      </c>
      <c r="F1244" s="1">
        <v>0</v>
      </c>
      <c r="G1244" s="2">
        <f t="shared" si="24"/>
        <v>8826.5632500000011</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0.84</v>
      </c>
      <c r="D1245" s="1">
        <f>BILANCA!E269</f>
        <v>0.9</v>
      </c>
      <c r="E1245" s="1">
        <v>0</v>
      </c>
      <c r="F1245" s="1">
        <v>0</v>
      </c>
      <c r="G1245" s="2">
        <f t="shared" si="24"/>
        <v>0.69168000000000007</v>
      </c>
      <c r="H1245" s="2">
        <f t="shared" si="23"/>
        <v>0.26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49.77</v>
      </c>
      <c r="D1247" s="1">
        <f>BILANCA!E271</f>
        <v>49.77</v>
      </c>
      <c r="E1247" s="1">
        <v>0</v>
      </c>
      <c r="F1247" s="1">
        <v>0</v>
      </c>
      <c r="G1247" s="2">
        <f t="shared" si="24"/>
        <v>39.417840000000005</v>
      </c>
      <c r="H1247" s="2">
        <f t="shared" si="23"/>
        <v>0.45999999999999375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56888.2</v>
      </c>
      <c r="D1263" s="1">
        <f>BILANCA!E287</f>
        <v>57006.7</v>
      </c>
      <c r="E1263" s="1">
        <v>0</v>
      </c>
      <c r="F1263" s="1">
        <v>0</v>
      </c>
      <c r="G1263" s="2">
        <f t="shared" si="24"/>
        <v>47852.448000000004</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230532.12</v>
      </c>
      <c r="D1264" s="1">
        <f>BILANCA!E288</f>
        <v>240120.89</v>
      </c>
      <c r="E1264" s="1">
        <v>0</v>
      </c>
      <c r="F1264" s="1">
        <v>0</v>
      </c>
      <c r="G1264" s="2">
        <f t="shared" si="24"/>
        <v>199727.46590000004</v>
      </c>
      <c r="H1264" s="2">
        <f t="shared" si="23"/>
        <v>0.22999999998137355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1040.02</v>
      </c>
      <c r="D1265" s="1">
        <f>BILANCA!E289</f>
        <v>0</v>
      </c>
      <c r="E1265" s="1">
        <v>0</v>
      </c>
      <c r="F1265" s="1">
        <v>0</v>
      </c>
      <c r="G1265" s="2">
        <f t="shared" si="24"/>
        <v>293.28563999999994</v>
      </c>
      <c r="H1265" s="2">
        <f t="shared" si="23"/>
        <v>1.999999999998181E-2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933.93</v>
      </c>
      <c r="D1266" s="1">
        <f>BILANCA!E290</f>
        <v>1240.7</v>
      </c>
      <c r="E1266" s="1">
        <v>0</v>
      </c>
      <c r="F1266" s="1">
        <v>0</v>
      </c>
      <c r="G1266" s="2">
        <f t="shared" si="24"/>
        <v>966.53838999999994</v>
      </c>
      <c r="H1266" s="2">
        <f t="shared" si="23"/>
        <v>0.37000000000000455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25231.78</v>
      </c>
      <c r="D1270" s="1">
        <f>BILANCA!E294</f>
        <v>0</v>
      </c>
      <c r="E1270" s="1">
        <v>0</v>
      </c>
      <c r="F1270" s="1">
        <v>0</v>
      </c>
      <c r="G1270" s="2">
        <f t="shared" si="24"/>
        <v>7241.5208599999987</v>
      </c>
      <c r="H1270" s="2">
        <f t="shared" si="23"/>
        <v>0.22000000000116415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13381.04</v>
      </c>
      <c r="D1278" s="1">
        <f>BILANCA!E302</f>
        <v>6143.51</v>
      </c>
      <c r="E1278" s="1">
        <v>0</v>
      </c>
      <c r="F1278" s="1">
        <v>0</v>
      </c>
      <c r="G1278" s="2">
        <f t="shared" si="24"/>
        <v>7572.0776999999998</v>
      </c>
      <c r="H1278" s="2">
        <f t="shared" si="23"/>
        <v>0.53000000000065484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2675722.52</v>
      </c>
      <c r="D1408" s="1">
        <f>'RAS-funkcijski'!E114</f>
        <v>2977898.4899999998</v>
      </c>
      <c r="E1408" s="1">
        <v>0</v>
      </c>
      <c r="F1408" s="1">
        <v>0</v>
      </c>
      <c r="G1408" s="2">
        <f t="shared" si="24"/>
        <v>949467.14500000002</v>
      </c>
      <c r="H1408" s="2">
        <f t="shared" si="27"/>
        <v>0.96999999973922968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2674717.69</v>
      </c>
      <c r="D1412" s="1">
        <f>'RAS-funkcijski'!E118</f>
        <v>2974705.3</v>
      </c>
      <c r="E1412" s="1">
        <v>0</v>
      </c>
      <c r="F1412" s="1">
        <v>0</v>
      </c>
      <c r="G1412" s="2">
        <f t="shared" si="24"/>
        <v>983150.62505999999</v>
      </c>
      <c r="H1412" s="2">
        <f t="shared" si="27"/>
        <v>0.60999999986961484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2674717.69</v>
      </c>
      <c r="D1414" s="1">
        <f>'RAS-funkcijski'!E120</f>
        <v>2974705.3</v>
      </c>
      <c r="E1414" s="1">
        <v>0</v>
      </c>
      <c r="F1414" s="1">
        <v>0</v>
      </c>
      <c r="G1414" s="2">
        <f t="shared" si="24"/>
        <v>1000398.88164</v>
      </c>
      <c r="H1414" s="2">
        <f t="shared" si="27"/>
        <v>0.60999999986961484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1004.83</v>
      </c>
      <c r="D1420" s="1">
        <f>'RAS-funkcijski'!E126</f>
        <v>3193.19</v>
      </c>
      <c r="E1420" s="1">
        <v>0</v>
      </c>
      <c r="F1420" s="1">
        <v>0</v>
      </c>
      <c r="G1420" s="2">
        <f t="shared" si="24"/>
        <v>901.72762</v>
      </c>
      <c r="H1420" s="2">
        <f t="shared" si="27"/>
        <v>0.36000000000001364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2675722.52</v>
      </c>
      <c r="D1435" s="13">
        <f>'RAS-funkcijski'!E141</f>
        <v>2977898.4899999998</v>
      </c>
      <c r="E1435" s="13">
        <v>0</v>
      </c>
      <c r="F1435" s="13">
        <v>0</v>
      </c>
      <c r="G1435" s="14">
        <f t="shared" si="24"/>
        <v>1182518.1714999999</v>
      </c>
      <c r="H1435" s="14">
        <f t="shared" si="27"/>
        <v>0.96999999973922968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469.89</v>
      </c>
      <c r="D1436" s="6">
        <f>'P-VRIO'!E5</f>
        <v>1061.1099999999999</v>
      </c>
      <c r="E1436" s="6">
        <v>0</v>
      </c>
      <c r="F1436" s="6">
        <v>0</v>
      </c>
      <c r="G1436" s="7">
        <f t="shared" si="24"/>
        <v>2.5921099999999999</v>
      </c>
      <c r="H1436" s="7">
        <f t="shared" si="27"/>
        <v>0.2199999999999136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1061.1099999999999</v>
      </c>
      <c r="E1437" s="1">
        <v>0</v>
      </c>
      <c r="F1437" s="1">
        <v>0</v>
      </c>
      <c r="G1437" s="2">
        <f t="shared" si="24"/>
        <v>4.24444</v>
      </c>
      <c r="H1437" s="2">
        <f t="shared" si="27"/>
        <v>0.10999999999989996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1061.1099999999999</v>
      </c>
      <c r="E1438" s="1">
        <v>0</v>
      </c>
      <c r="F1438" s="1">
        <v>0</v>
      </c>
      <c r="G1438" s="2">
        <f t="shared" si="24"/>
        <v>6.3666599999999995</v>
      </c>
      <c r="H1438" s="2">
        <f t="shared" si="27"/>
        <v>0.10999999999989996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1061.1099999999999</v>
      </c>
      <c r="E1440" s="1">
        <v>0</v>
      </c>
      <c r="F1440" s="1">
        <v>0</v>
      </c>
      <c r="G1440" s="2">
        <f t="shared" si="24"/>
        <v>10.611099999999999</v>
      </c>
      <c r="H1440" s="2">
        <f t="shared" si="27"/>
        <v>0.10999999999989996</v>
      </c>
      <c r="I1440" s="10">
        <f t="shared" si="28"/>
        <v>1.1672209999989382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469.89</v>
      </c>
      <c r="D1453" s="1">
        <f>'P-VRIO'!E22</f>
        <v>0</v>
      </c>
      <c r="E1453" s="1">
        <v>0</v>
      </c>
      <c r="F1453" s="1">
        <v>0</v>
      </c>
      <c r="G1453" s="2">
        <f t="shared" si="24"/>
        <v>8.4580199999999994</v>
      </c>
      <c r="H1453" s="2">
        <f t="shared" si="27"/>
        <v>0.11000000000001364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469.89</v>
      </c>
      <c r="D1454" s="1">
        <f>'P-VRIO'!E23</f>
        <v>0</v>
      </c>
      <c r="E1454" s="1">
        <v>0</v>
      </c>
      <c r="F1454" s="1">
        <v>0</v>
      </c>
      <c r="G1454" s="2">
        <f t="shared" si="24"/>
        <v>8.9279099999999989</v>
      </c>
      <c r="H1454" s="2">
        <f t="shared" si="27"/>
        <v>0.11000000000001364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469.89</v>
      </c>
      <c r="D1456" s="1">
        <f>'P-VRIO'!E25</f>
        <v>0</v>
      </c>
      <c r="E1456" s="1">
        <v>0</v>
      </c>
      <c r="F1456" s="1">
        <v>0</v>
      </c>
      <c r="G1456" s="2">
        <f t="shared" si="24"/>
        <v>9.8676899999999996</v>
      </c>
      <c r="H1456" s="2">
        <f t="shared" si="27"/>
        <v>0.11000000000001364</v>
      </c>
      <c r="I1456" s="10">
        <f t="shared" si="30"/>
        <v>1.0854459000001346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314626.03999999998</v>
      </c>
      <c r="D1480" s="6"/>
      <c r="E1480" s="6">
        <v>0</v>
      </c>
      <c r="F1480" s="6">
        <v>0</v>
      </c>
      <c r="G1480" s="7">
        <f t="shared" ref="G1480:G1580" si="34">B1480/1000*C1480</f>
        <v>314.62603999999999</v>
      </c>
      <c r="H1480" s="7">
        <f t="shared" ref="H1480:H1580" si="35">ABS(C1480-ROUND(C1480,0))</f>
        <v>3.9999999979045242E-2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3020221.6999999997</v>
      </c>
      <c r="D1481" s="1">
        <v>0</v>
      </c>
      <c r="E1481" s="1">
        <v>0</v>
      </c>
      <c r="F1481" s="1">
        <v>0</v>
      </c>
      <c r="G1481" s="2">
        <f t="shared" si="34"/>
        <v>6040.4433999999992</v>
      </c>
      <c r="H1481" s="2">
        <f t="shared" si="35"/>
        <v>0.30000000027939677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2323.98</v>
      </c>
      <c r="D1482" s="1">
        <v>0</v>
      </c>
      <c r="E1482" s="1">
        <v>0</v>
      </c>
      <c r="F1482" s="1">
        <v>0</v>
      </c>
      <c r="G1482" s="2">
        <f t="shared" si="34"/>
        <v>6.97194</v>
      </c>
      <c r="H1482" s="2">
        <f t="shared" si="35"/>
        <v>1.999999999998181E-2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2911803.53</v>
      </c>
      <c r="D1483" s="1">
        <v>0</v>
      </c>
      <c r="E1483" s="1">
        <v>0</v>
      </c>
      <c r="F1483" s="1">
        <v>0</v>
      </c>
      <c r="G1483" s="2">
        <f t="shared" si="34"/>
        <v>11647.214119999999</v>
      </c>
      <c r="H1483" s="2">
        <f t="shared" si="35"/>
        <v>0.47000000020489097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2469463.71</v>
      </c>
      <c r="D1484" s="1">
        <v>0</v>
      </c>
      <c r="E1484" s="1">
        <v>0</v>
      </c>
      <c r="F1484" s="1">
        <v>0</v>
      </c>
      <c r="G1484" s="2">
        <f t="shared" si="34"/>
        <v>12347.31855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435656.21</v>
      </c>
      <c r="D1485" s="1">
        <v>0</v>
      </c>
      <c r="E1485" s="1">
        <v>0</v>
      </c>
      <c r="F1485" s="1">
        <v>0</v>
      </c>
      <c r="G1485" s="2">
        <f t="shared" si="34"/>
        <v>2613.9372600000002</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2831.51</v>
      </c>
      <c r="D1486" s="1">
        <v>0</v>
      </c>
      <c r="E1486" s="1">
        <v>0</v>
      </c>
      <c r="F1486" s="1">
        <v>0</v>
      </c>
      <c r="G1486" s="2">
        <f t="shared" si="34"/>
        <v>19.820570000000004</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896.42</v>
      </c>
      <c r="D1489" s="1">
        <v>0</v>
      </c>
      <c r="E1489" s="1">
        <v>0</v>
      </c>
      <c r="F1489" s="1">
        <v>0</v>
      </c>
      <c r="G1489" s="2">
        <f t="shared" si="34"/>
        <v>8.9641999999999999</v>
      </c>
      <c r="H1489" s="2">
        <f t="shared" si="35"/>
        <v>0.41999999999995907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2955.68</v>
      </c>
      <c r="D1491" s="1">
        <v>0</v>
      </c>
      <c r="E1491" s="1">
        <v>0</v>
      </c>
      <c r="F1491" s="1">
        <v>0</v>
      </c>
      <c r="G1491" s="2">
        <f t="shared" si="34"/>
        <v>35.468159999999997</v>
      </c>
      <c r="H1491" s="2">
        <f t="shared" si="35"/>
        <v>0.32000000000016371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84580.15</v>
      </c>
      <c r="D1492" s="1">
        <v>0</v>
      </c>
      <c r="E1492" s="1">
        <v>0</v>
      </c>
      <c r="F1492" s="1">
        <v>0</v>
      </c>
      <c r="G1492" s="2">
        <f t="shared" si="34"/>
        <v>1099.5419499999998</v>
      </c>
      <c r="H1492" s="2">
        <f t="shared" si="35"/>
        <v>0.14999999999417923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21514.04</v>
      </c>
      <c r="D1493" s="1">
        <v>0</v>
      </c>
      <c r="E1493" s="1">
        <v>0</v>
      </c>
      <c r="F1493" s="1">
        <v>0</v>
      </c>
      <c r="G1493" s="2">
        <f t="shared" si="34"/>
        <v>301.19656000000003</v>
      </c>
      <c r="H1493" s="2">
        <f t="shared" si="35"/>
        <v>4.0000000000873115E-2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21514.04</v>
      </c>
      <c r="D1497" s="1">
        <v>0</v>
      </c>
      <c r="E1497" s="1">
        <v>0</v>
      </c>
      <c r="F1497" s="1">
        <v>0</v>
      </c>
      <c r="G1497" s="2">
        <f t="shared" si="34"/>
        <v>387.25272000000001</v>
      </c>
      <c r="H1497" s="2">
        <f t="shared" si="35"/>
        <v>4.0000000000873115E-2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3036479.4499999997</v>
      </c>
      <c r="D1499" s="1">
        <v>0</v>
      </c>
      <c r="E1499" s="1">
        <v>0</v>
      </c>
      <c r="F1499" s="1">
        <v>0</v>
      </c>
      <c r="G1499" s="2">
        <f t="shared" si="34"/>
        <v>60729.588999999993</v>
      </c>
      <c r="H1499" s="2">
        <f t="shared" si="35"/>
        <v>0.44999999972060323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9460.5400000000009</v>
      </c>
      <c r="D1500" s="1">
        <v>0</v>
      </c>
      <c r="E1500" s="1">
        <v>0</v>
      </c>
      <c r="F1500" s="1">
        <v>0</v>
      </c>
      <c r="G1500" s="2">
        <f t="shared" si="34"/>
        <v>198.67134000000004</v>
      </c>
      <c r="H1500" s="2">
        <f t="shared" si="35"/>
        <v>0.45999999999912689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2894959.6799999997</v>
      </c>
      <c r="D1501" s="1">
        <v>0</v>
      </c>
      <c r="E1501" s="1">
        <v>0</v>
      </c>
      <c r="F1501" s="1">
        <v>0</v>
      </c>
      <c r="G1501" s="2">
        <f t="shared" si="34"/>
        <v>63689.112959999991</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2442164.5</v>
      </c>
      <c r="D1502" s="1">
        <v>0</v>
      </c>
      <c r="E1502" s="1">
        <v>0</v>
      </c>
      <c r="F1502" s="1">
        <v>0</v>
      </c>
      <c r="G1502" s="2">
        <f t="shared" si="34"/>
        <v>56169.783499999998</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446278.07</v>
      </c>
      <c r="D1503" s="1">
        <v>0</v>
      </c>
      <c r="E1503" s="1">
        <v>0</v>
      </c>
      <c r="F1503" s="1">
        <v>0</v>
      </c>
      <c r="G1503" s="2">
        <f t="shared" si="34"/>
        <v>10710.67368</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2665.01</v>
      </c>
      <c r="D1504" s="1">
        <v>0</v>
      </c>
      <c r="E1504" s="1">
        <v>0</v>
      </c>
      <c r="F1504" s="1">
        <v>0</v>
      </c>
      <c r="G1504" s="2">
        <f t="shared" si="34"/>
        <v>66.625250000000008</v>
      </c>
      <c r="H1504" s="2">
        <f t="shared" si="35"/>
        <v>1.0000000000218279E-2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896.42</v>
      </c>
      <c r="D1507" s="1">
        <v>0</v>
      </c>
      <c r="E1507" s="1">
        <v>0</v>
      </c>
      <c r="F1507" s="1">
        <v>0</v>
      </c>
      <c r="G1507" s="2">
        <f t="shared" si="34"/>
        <v>25.09976</v>
      </c>
      <c r="H1507" s="2">
        <f t="shared" si="35"/>
        <v>0.41999999999995907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2955.68</v>
      </c>
      <c r="D1509" s="1">
        <v>0</v>
      </c>
      <c r="E1509" s="1">
        <v>0</v>
      </c>
      <c r="F1509" s="1">
        <v>0</v>
      </c>
      <c r="G1509" s="2">
        <f t="shared" si="34"/>
        <v>88.670399999999987</v>
      </c>
      <c r="H1509" s="2">
        <f t="shared" si="35"/>
        <v>0.32000000000016371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85313.41</v>
      </c>
      <c r="D1510" s="1">
        <v>0</v>
      </c>
      <c r="E1510" s="1">
        <v>0</v>
      </c>
      <c r="F1510" s="1">
        <v>0</v>
      </c>
      <c r="G1510" s="2">
        <f t="shared" si="34"/>
        <v>2644.7157099999999</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46745.82</v>
      </c>
      <c r="D1511" s="1">
        <v>0</v>
      </c>
      <c r="E1511" s="1">
        <v>0</v>
      </c>
      <c r="F1511" s="1">
        <v>0</v>
      </c>
      <c r="G1511" s="2">
        <f t="shared" si="34"/>
        <v>1495.8662400000001</v>
      </c>
      <c r="H1511" s="2">
        <f t="shared" si="35"/>
        <v>0.18000000000029104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46745.82</v>
      </c>
      <c r="D1515" s="1">
        <v>0</v>
      </c>
      <c r="E1515" s="1">
        <v>0</v>
      </c>
      <c r="F1515" s="1">
        <v>0</v>
      </c>
      <c r="G1515" s="2">
        <f t="shared" si="34"/>
        <v>1682.8495199999998</v>
      </c>
      <c r="H1515" s="2">
        <f t="shared" si="35"/>
        <v>0.18000000000029104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298368.29000000004</v>
      </c>
      <c r="D1517" s="1">
        <v>0</v>
      </c>
      <c r="E1517" s="1">
        <v>0</v>
      </c>
      <c r="F1517" s="1">
        <v>0</v>
      </c>
      <c r="G1517" s="2">
        <f t="shared" si="34"/>
        <v>11337.99502</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57006.7</v>
      </c>
      <c r="D1518" s="1">
        <v>0</v>
      </c>
      <c r="E1518" s="1">
        <v>0</v>
      </c>
      <c r="F1518" s="1">
        <v>0</v>
      </c>
      <c r="G1518" s="2">
        <f t="shared" si="34"/>
        <v>2223.2612999999997</v>
      </c>
      <c r="H1518" s="2">
        <f t="shared" si="35"/>
        <v>0.30000000000291038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127.5</v>
      </c>
      <c r="D1519" s="1">
        <v>0</v>
      </c>
      <c r="E1519" s="1">
        <v>0</v>
      </c>
      <c r="F1519" s="1">
        <v>0</v>
      </c>
      <c r="G1519" s="2">
        <f t="shared" si="34"/>
        <v>5.1000000000000005</v>
      </c>
      <c r="H1519" s="2">
        <f t="shared" si="35"/>
        <v>0.5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127.5</v>
      </c>
      <c r="D1520" s="1">
        <v>0</v>
      </c>
      <c r="E1520" s="1">
        <v>0</v>
      </c>
      <c r="F1520" s="1">
        <v>0</v>
      </c>
      <c r="G1520" s="2">
        <f t="shared" si="34"/>
        <v>5.2275</v>
      </c>
      <c r="H1520" s="2">
        <f t="shared" si="35"/>
        <v>0.5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56879.199999999997</v>
      </c>
      <c r="D1524" s="1">
        <v>0</v>
      </c>
      <c r="E1524" s="1">
        <v>0</v>
      </c>
      <c r="F1524" s="1">
        <v>0</v>
      </c>
      <c r="G1524" s="2">
        <f t="shared" si="34"/>
        <v>2559.5639999999999</v>
      </c>
      <c r="H1524" s="2">
        <f t="shared" si="35"/>
        <v>0.19999999999708962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56879.199999999997</v>
      </c>
      <c r="D1530" s="1">
        <v>0</v>
      </c>
      <c r="E1530" s="1">
        <v>0</v>
      </c>
      <c r="F1530" s="1">
        <v>0</v>
      </c>
      <c r="G1530" s="2">
        <f t="shared" si="34"/>
        <v>2900.8391999999999</v>
      </c>
      <c r="H1530" s="2">
        <f t="shared" si="35"/>
        <v>0.19999999999708962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47073.2</v>
      </c>
      <c r="D1531" s="1">
        <v>0</v>
      </c>
      <c r="E1531" s="1">
        <v>0</v>
      </c>
      <c r="F1531" s="1">
        <v>0</v>
      </c>
      <c r="G1531" s="2">
        <f t="shared" si="34"/>
        <v>2447.8063999999999</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9806</v>
      </c>
      <c r="D1532" s="1">
        <v>0</v>
      </c>
      <c r="E1532" s="1">
        <v>0</v>
      </c>
      <c r="F1532" s="1">
        <v>0</v>
      </c>
      <c r="G1532" s="2">
        <f t="shared" si="34"/>
        <v>519.71799999999996</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241361.59000000003</v>
      </c>
      <c r="D1576" s="1">
        <v>0</v>
      </c>
      <c r="E1576" s="1">
        <v>0</v>
      </c>
      <c r="F1576" s="1">
        <v>0</v>
      </c>
      <c r="G1576" s="2">
        <f t="shared" si="34"/>
        <v>23412.074230000002</v>
      </c>
      <c r="H1576" s="2">
        <f t="shared" si="35"/>
        <v>0.40999999997438863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6143.51</v>
      </c>
      <c r="D1577" s="1">
        <v>0</v>
      </c>
      <c r="E1577" s="1">
        <v>0</v>
      </c>
      <c r="F1577" s="1">
        <v>0</v>
      </c>
      <c r="G1577" s="2">
        <f t="shared" si="34"/>
        <v>602.06398000000002</v>
      </c>
      <c r="H1577" s="2">
        <f t="shared" si="35"/>
        <v>0.48999999999978172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233977.38</v>
      </c>
      <c r="D1578" s="1">
        <v>0</v>
      </c>
      <c r="E1578" s="1">
        <v>0</v>
      </c>
      <c r="F1578" s="1">
        <v>0</v>
      </c>
      <c r="G1578" s="2">
        <f t="shared" si="34"/>
        <v>23163.760620000001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1240.7</v>
      </c>
      <c r="D1579" s="1">
        <v>0</v>
      </c>
      <c r="E1579" s="1">
        <v>0</v>
      </c>
      <c r="F1579" s="1">
        <v>0</v>
      </c>
      <c r="G1579" s="2">
        <f t="shared" si="34"/>
        <v>124.07000000000001</v>
      </c>
      <c r="H1579" s="2">
        <f t="shared" si="35"/>
        <v>0.29999999999995453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19239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2598777.0599999996</v>
      </c>
      <c r="I16" s="170">
        <f>'PR-RAS'!E6</f>
        <v>3038668.5300000003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2566511.2300000004</v>
      </c>
      <c r="I17" s="170">
        <f>'PR-RAS'!E151</f>
        <v>2893318.3400000003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93237.76000000097</v>
      </c>
      <c r="I19" s="171">
        <f>'PR-RAS'!E646</f>
        <v>57087.039999999906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501088.60000000027</v>
      </c>
      <c r="I20" s="173">
        <f>BILANCA!E7</f>
        <v>470710.75999999995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240396.04</v>
      </c>
      <c r="I21" s="175">
        <f>BILANCA!E68</f>
        <v>291636.59000000003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314626.04999999993</v>
      </c>
      <c r="I22" s="175">
        <f>BILANCA!E176</f>
        <v>298368.28999999998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426858.58999999997</v>
      </c>
      <c r="I23" s="177">
        <f>BILANCA!E237</f>
        <v>463979.06000000006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2675722.52</v>
      </c>
      <c r="I27" s="175">
        <f>'RAS-funkcijski'!E114</f>
        <v>2977898.4899999998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2675722.52</v>
      </c>
      <c r="I28" s="179">
        <f>'RAS-funkcijski'!E141</f>
        <v>2977898.4899999998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469.89</v>
      </c>
      <c r="I29" s="173">
        <f>'P-VRIO'!E5</f>
        <v>1061.1099999999999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469.89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314626.03999999998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298368.29000000004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57006.7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241361.59000000003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2598777.0599999996</v>
      </c>
      <c r="E6" s="51">
        <f>E7+E44+E50+E82+E106+E124+E133+E139</f>
        <v>3038668.5300000003</v>
      </c>
      <c r="F6" s="52">
        <f t="shared" ref="F6:F131" si="0">IF(D6&lt;&gt;0,IF(E6/D6&gt;=100,"&gt;&gt;100",E6/D6*100),"-")</f>
        <v>116.92686443830624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2021280.8299999998</v>
      </c>
      <c r="E50" s="51">
        <f>E51+E54+E59+E62+E65+E68+E71+E74+E77</f>
        <v>2329083.46</v>
      </c>
      <c r="F50" s="52">
        <f t="shared" si="0"/>
        <v>115.22809821532816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2019341.6199999999</v>
      </c>
      <c r="E68" s="51">
        <f t="shared" si="15"/>
        <v>2292651.27</v>
      </c>
      <c r="F68" s="52">
        <f t="shared" si="0"/>
        <v>113.53459203203073</v>
      </c>
    </row>
    <row r="69" spans="1:6" ht="12.75" customHeight="1" x14ac:dyDescent="0.2">
      <c r="A69" s="53" t="s">
        <v>184</v>
      </c>
      <c r="B69" s="85" t="s">
        <v>185</v>
      </c>
      <c r="C69" s="50" t="s">
        <v>184</v>
      </c>
      <c r="D69" s="242">
        <v>2004919.43</v>
      </c>
      <c r="E69" s="242">
        <v>2278449.9900000002</v>
      </c>
      <c r="F69" s="52">
        <f t="shared" si="0"/>
        <v>113.64297018159979</v>
      </c>
    </row>
    <row r="70" spans="1:6" ht="24" x14ac:dyDescent="0.2">
      <c r="A70" s="53" t="s">
        <v>186</v>
      </c>
      <c r="B70" s="85" t="s">
        <v>187</v>
      </c>
      <c r="C70" s="50" t="s">
        <v>186</v>
      </c>
      <c r="D70" s="242">
        <v>14422.19</v>
      </c>
      <c r="E70" s="242">
        <v>14201.28</v>
      </c>
      <c r="F70" s="52">
        <f t="shared" si="0"/>
        <v>98.46826314172813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1939.21</v>
      </c>
      <c r="E74" s="51">
        <f t="shared" si="17"/>
        <v>36432.19</v>
      </c>
      <c r="F74" s="52">
        <f t="shared" si="0"/>
        <v>1878.7129810592976</v>
      </c>
    </row>
    <row r="75" spans="1:6" ht="12.75" customHeight="1" x14ac:dyDescent="0.2">
      <c r="A75" s="53" t="s">
        <v>196</v>
      </c>
      <c r="B75" s="85" t="s">
        <v>197</v>
      </c>
      <c r="C75" s="50" t="s">
        <v>196</v>
      </c>
      <c r="D75" s="242">
        <v>1939.21</v>
      </c>
      <c r="E75" s="242">
        <v>36432.19</v>
      </c>
      <c r="F75" s="52">
        <f t="shared" si="0"/>
        <v>1878.7129810592976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8.49</v>
      </c>
      <c r="E82" s="51">
        <f t="shared" si="19"/>
        <v>138.69</v>
      </c>
      <c r="F82" s="52">
        <f t="shared" si="0"/>
        <v>1633.5689045936394</v>
      </c>
    </row>
    <row r="83" spans="1:6" ht="12.75" customHeight="1" x14ac:dyDescent="0.2">
      <c r="A83" s="53">
        <v>641</v>
      </c>
      <c r="B83" s="85" t="s">
        <v>212</v>
      </c>
      <c r="C83" s="50" t="s">
        <v>213</v>
      </c>
      <c r="D83" s="51">
        <f t="shared" ref="D83:E83" si="20">SUM(D84:D90)</f>
        <v>8.49</v>
      </c>
      <c r="E83" s="51">
        <f t="shared" si="20"/>
        <v>138.69</v>
      </c>
      <c r="F83" s="52">
        <f t="shared" si="0"/>
        <v>1633.5689045936394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8.49</v>
      </c>
      <c r="E85" s="242">
        <v>137.19999999999999</v>
      </c>
      <c r="F85" s="52">
        <f t="shared" si="0"/>
        <v>1616.0188457008242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1.49</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115805.53</v>
      </c>
      <c r="E106" s="51">
        <f t="shared" si="23"/>
        <v>144045.4</v>
      </c>
      <c r="F106" s="52">
        <f t="shared" si="0"/>
        <v>124.38559712994707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115805.53</v>
      </c>
      <c r="E112" s="51">
        <f t="shared" si="25"/>
        <v>144045.4</v>
      </c>
      <c r="F112" s="52">
        <f t="shared" si="0"/>
        <v>124.38559712994707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115805.53</v>
      </c>
      <c r="E117" s="242">
        <v>144045.4</v>
      </c>
      <c r="F117" s="52">
        <f t="shared" si="0"/>
        <v>124.38559712994707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13818.92</v>
      </c>
      <c r="E124" s="51">
        <f t="shared" si="27"/>
        <v>17151.2</v>
      </c>
      <c r="F124" s="52">
        <f t="shared" si="0"/>
        <v>124.11389602081783</v>
      </c>
    </row>
    <row r="125" spans="1:6" ht="12.75" customHeight="1" x14ac:dyDescent="0.2">
      <c r="A125" s="53">
        <v>661</v>
      </c>
      <c r="B125" s="86" t="s">
        <v>296</v>
      </c>
      <c r="C125" s="50" t="s">
        <v>297</v>
      </c>
      <c r="D125" s="51">
        <f t="shared" ref="D125:E125" si="28">SUM(D126:D127)</f>
        <v>7558.16</v>
      </c>
      <c r="E125" s="51">
        <f t="shared" si="28"/>
        <v>15708.72</v>
      </c>
      <c r="F125" s="52">
        <f t="shared" si="0"/>
        <v>207.83788646972278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7558.16</v>
      </c>
      <c r="E127" s="242">
        <v>15708.72</v>
      </c>
      <c r="F127" s="52">
        <f t="shared" si="0"/>
        <v>207.83788646972278</v>
      </c>
    </row>
    <row r="128" spans="1:6" ht="24" x14ac:dyDescent="0.2">
      <c r="A128" s="53">
        <v>663</v>
      </c>
      <c r="B128" s="231" t="s">
        <v>302</v>
      </c>
      <c r="C128" s="50" t="s">
        <v>303</v>
      </c>
      <c r="D128" s="51">
        <f t="shared" ref="D128:E128" si="29">SUM(D129:D132)</f>
        <v>6260.76</v>
      </c>
      <c r="E128" s="51">
        <f t="shared" si="29"/>
        <v>1442.48</v>
      </c>
      <c r="F128" s="52">
        <f t="shared" si="0"/>
        <v>23.04001431136156</v>
      </c>
    </row>
    <row r="129" spans="1:6" ht="12.75" customHeight="1" x14ac:dyDescent="0.2">
      <c r="A129" s="53">
        <v>6631</v>
      </c>
      <c r="B129" s="86" t="s">
        <v>304</v>
      </c>
      <c r="C129" s="50" t="s">
        <v>305</v>
      </c>
      <c r="D129" s="242">
        <v>6260.76</v>
      </c>
      <c r="E129" s="242">
        <v>1442.48</v>
      </c>
      <c r="F129" s="52">
        <f t="shared" si="0"/>
        <v>23.04001431136156</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447863.29000000004</v>
      </c>
      <c r="E133" s="51">
        <f t="shared" si="30"/>
        <v>548249.78</v>
      </c>
      <c r="F133" s="52">
        <f t="shared" ref="F133:F223" si="31">IF(D133&lt;&gt;0,IF(E133/D133&gt;=100,"&gt;&gt;100",E133/D133*100),"-")</f>
        <v>122.4145385972581</v>
      </c>
    </row>
    <row r="134" spans="1:6" ht="24" x14ac:dyDescent="0.2">
      <c r="A134" s="53">
        <v>671</v>
      </c>
      <c r="B134" s="232" t="s">
        <v>314</v>
      </c>
      <c r="C134" s="50" t="s">
        <v>315</v>
      </c>
      <c r="D134" s="51">
        <f t="shared" ref="D134:E134" si="32">SUM(D135:D137)</f>
        <v>447863.29000000004</v>
      </c>
      <c r="E134" s="51">
        <f t="shared" si="32"/>
        <v>548249.78</v>
      </c>
      <c r="F134" s="52">
        <f t="shared" si="31"/>
        <v>122.4145385972581</v>
      </c>
    </row>
    <row r="135" spans="1:6" ht="12.75" customHeight="1" x14ac:dyDescent="0.2">
      <c r="A135" s="53">
        <v>6711</v>
      </c>
      <c r="B135" s="85" t="s">
        <v>316</v>
      </c>
      <c r="C135" s="50" t="s">
        <v>317</v>
      </c>
      <c r="D135" s="242">
        <v>353079.08</v>
      </c>
      <c r="E135" s="242">
        <v>478073.1</v>
      </c>
      <c r="F135" s="52">
        <f t="shared" si="31"/>
        <v>135.40114016384089</v>
      </c>
    </row>
    <row r="136" spans="1:6" ht="24" x14ac:dyDescent="0.2">
      <c r="A136" s="53">
        <v>6712</v>
      </c>
      <c r="B136" s="232" t="s">
        <v>318</v>
      </c>
      <c r="C136" s="50" t="s">
        <v>319</v>
      </c>
      <c r="D136" s="242">
        <v>94784.21</v>
      </c>
      <c r="E136" s="242">
        <v>70176.679999999993</v>
      </c>
      <c r="F136" s="52">
        <f t="shared" si="31"/>
        <v>74.038365672932215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2566511.2300000004</v>
      </c>
      <c r="E151" s="51">
        <f t="shared" si="35"/>
        <v>2893318.3400000003</v>
      </c>
      <c r="F151" s="52">
        <f t="shared" si="31"/>
        <v>112.73351568385695</v>
      </c>
    </row>
    <row r="152" spans="1:6" ht="12.75" customHeight="1" x14ac:dyDescent="0.2">
      <c r="A152" s="53">
        <v>31</v>
      </c>
      <c r="B152" s="85" t="s">
        <v>349</v>
      </c>
      <c r="C152" s="50" t="s">
        <v>35</v>
      </c>
      <c r="D152" s="51">
        <f t="shared" ref="D152:E152" si="36">D153+D158+D159</f>
        <v>2170432.9700000002</v>
      </c>
      <c r="E152" s="51">
        <f t="shared" si="36"/>
        <v>2446591.6500000004</v>
      </c>
      <c r="F152" s="52">
        <f t="shared" si="31"/>
        <v>112.72366775740603</v>
      </c>
    </row>
    <row r="153" spans="1:6" ht="12.75" customHeight="1" x14ac:dyDescent="0.2">
      <c r="A153" s="53">
        <v>311</v>
      </c>
      <c r="B153" s="85" t="s">
        <v>350</v>
      </c>
      <c r="C153" s="50" t="s">
        <v>351</v>
      </c>
      <c r="D153" s="51">
        <f t="shared" ref="D153:E153" si="37">SUM(D154:D157)</f>
        <v>1786643.4500000002</v>
      </c>
      <c r="E153" s="51">
        <f t="shared" si="37"/>
        <v>2021415.19</v>
      </c>
      <c r="F153" s="52">
        <f t="shared" si="31"/>
        <v>113.14038007975233</v>
      </c>
    </row>
    <row r="154" spans="1:6" ht="12.75" customHeight="1" x14ac:dyDescent="0.2">
      <c r="A154" s="53">
        <v>3111</v>
      </c>
      <c r="B154" s="85" t="s">
        <v>352</v>
      </c>
      <c r="C154" s="50" t="s">
        <v>353</v>
      </c>
      <c r="D154" s="242">
        <v>1733579.59</v>
      </c>
      <c r="E154" s="242">
        <v>1968339.99</v>
      </c>
      <c r="F154" s="52">
        <f t="shared" si="31"/>
        <v>113.54194531097357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53063.86</v>
      </c>
      <c r="E156" s="242">
        <v>53075.199999999997</v>
      </c>
      <c r="F156" s="52">
        <f t="shared" si="31"/>
        <v>100.02137047700639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90454.82</v>
      </c>
      <c r="E158" s="242">
        <v>91675.97</v>
      </c>
      <c r="F158" s="52">
        <f t="shared" si="31"/>
        <v>101.35001097785612</v>
      </c>
    </row>
    <row r="159" spans="1:6" ht="12.75" customHeight="1" x14ac:dyDescent="0.2">
      <c r="A159" s="53">
        <v>313</v>
      </c>
      <c r="B159" s="85" t="s">
        <v>362</v>
      </c>
      <c r="C159" s="50" t="s">
        <v>363</v>
      </c>
      <c r="D159" s="51">
        <f t="shared" ref="D159:E159" si="38">SUM(D160:D162)</f>
        <v>293334.7</v>
      </c>
      <c r="E159" s="51">
        <f t="shared" si="38"/>
        <v>333500.49</v>
      </c>
      <c r="F159" s="52">
        <f t="shared" si="31"/>
        <v>113.69281915845619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293290.11</v>
      </c>
      <c r="E161" s="242">
        <v>333500.49</v>
      </c>
      <c r="F161" s="52">
        <f t="shared" si="31"/>
        <v>113.7101043059379</v>
      </c>
    </row>
    <row r="162" spans="1:6" ht="12.75" customHeight="1" x14ac:dyDescent="0.2">
      <c r="A162" s="53">
        <v>3133</v>
      </c>
      <c r="B162" s="85" t="s">
        <v>367</v>
      </c>
      <c r="C162" s="50" t="s">
        <v>368</v>
      </c>
      <c r="D162" s="242">
        <v>44.59</v>
      </c>
      <c r="E162" s="242"/>
      <c r="F162" s="52">
        <f t="shared" si="31"/>
        <v>0</v>
      </c>
    </row>
    <row r="163" spans="1:6" ht="12.75" customHeight="1" x14ac:dyDescent="0.2">
      <c r="A163" s="53">
        <v>32</v>
      </c>
      <c r="B163" s="85" t="s">
        <v>369</v>
      </c>
      <c r="C163" s="50" t="s">
        <v>370</v>
      </c>
      <c r="D163" s="51">
        <f t="shared" ref="D163:E163" si="39">D164+D169+D177+D187+D188</f>
        <v>390946.41</v>
      </c>
      <c r="E163" s="51">
        <f t="shared" si="39"/>
        <v>440683.16000000003</v>
      </c>
      <c r="F163" s="52">
        <f t="shared" si="31"/>
        <v>112.72214010099238</v>
      </c>
    </row>
    <row r="164" spans="1:6" ht="12.75" customHeight="1" x14ac:dyDescent="0.2">
      <c r="A164" s="53">
        <v>321</v>
      </c>
      <c r="B164" s="85" t="s">
        <v>371</v>
      </c>
      <c r="C164" s="50" t="s">
        <v>372</v>
      </c>
      <c r="D164" s="51">
        <f t="shared" ref="D164:E164" si="40">SUM(D165:D168)</f>
        <v>69816.069999999992</v>
      </c>
      <c r="E164" s="51">
        <f t="shared" si="40"/>
        <v>89081.900000000009</v>
      </c>
      <c r="F164" s="52">
        <f t="shared" si="31"/>
        <v>127.59512244100823</v>
      </c>
    </row>
    <row r="165" spans="1:6" ht="12.75" customHeight="1" x14ac:dyDescent="0.2">
      <c r="A165" s="53">
        <v>3211</v>
      </c>
      <c r="B165" s="85" t="s">
        <v>373</v>
      </c>
      <c r="C165" s="50" t="s">
        <v>374</v>
      </c>
      <c r="D165" s="242">
        <v>24393.74</v>
      </c>
      <c r="E165" s="242">
        <v>21519.97</v>
      </c>
      <c r="F165" s="52">
        <f t="shared" si="31"/>
        <v>88.219231655334511</v>
      </c>
    </row>
    <row r="166" spans="1:6" ht="12.75" customHeight="1" x14ac:dyDescent="0.2">
      <c r="A166" s="53">
        <v>3212</v>
      </c>
      <c r="B166" s="85" t="s">
        <v>375</v>
      </c>
      <c r="C166" s="50" t="s">
        <v>376</v>
      </c>
      <c r="D166" s="242">
        <v>42575.99</v>
      </c>
      <c r="E166" s="242">
        <v>56756.13</v>
      </c>
      <c r="F166" s="52">
        <f t="shared" si="31"/>
        <v>133.30548508678248</v>
      </c>
    </row>
    <row r="167" spans="1:6" ht="12.75" customHeight="1" x14ac:dyDescent="0.2">
      <c r="A167" s="53">
        <v>3213</v>
      </c>
      <c r="B167" s="85" t="s">
        <v>377</v>
      </c>
      <c r="C167" s="50" t="s">
        <v>378</v>
      </c>
      <c r="D167" s="242">
        <v>2846.34</v>
      </c>
      <c r="E167" s="242">
        <v>10805.8</v>
      </c>
      <c r="F167" s="52">
        <f t="shared" si="31"/>
        <v>379.63841283894402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130635.92000000001</v>
      </c>
      <c r="E169" s="51">
        <f t="shared" si="41"/>
        <v>124098.60999999999</v>
      </c>
      <c r="F169" s="52">
        <f t="shared" si="31"/>
        <v>94.995779108839258</v>
      </c>
    </row>
    <row r="170" spans="1:6" ht="12.75" customHeight="1" x14ac:dyDescent="0.2">
      <c r="A170" s="53">
        <v>3221</v>
      </c>
      <c r="B170" s="85" t="s">
        <v>383</v>
      </c>
      <c r="C170" s="50" t="s">
        <v>384</v>
      </c>
      <c r="D170" s="242">
        <v>39808.83</v>
      </c>
      <c r="E170" s="242">
        <v>42373.88</v>
      </c>
      <c r="F170" s="52">
        <f t="shared" si="31"/>
        <v>106.44341971366653</v>
      </c>
    </row>
    <row r="171" spans="1:6" ht="12.75" customHeight="1" x14ac:dyDescent="0.2">
      <c r="A171" s="53">
        <v>3222</v>
      </c>
      <c r="B171" s="85" t="s">
        <v>385</v>
      </c>
      <c r="C171" s="50" t="s">
        <v>386</v>
      </c>
      <c r="D171" s="242">
        <v>6227.4</v>
      </c>
      <c r="E171" s="242">
        <v>10163.780000000001</v>
      </c>
      <c r="F171" s="52">
        <f t="shared" si="31"/>
        <v>163.21064970934901</v>
      </c>
    </row>
    <row r="172" spans="1:6" ht="12.75" customHeight="1" x14ac:dyDescent="0.2">
      <c r="A172" s="53">
        <v>3223</v>
      </c>
      <c r="B172" s="85" t="s">
        <v>387</v>
      </c>
      <c r="C172" s="50" t="s">
        <v>388</v>
      </c>
      <c r="D172" s="242">
        <v>76174.13</v>
      </c>
      <c r="E172" s="242">
        <v>64137.45</v>
      </c>
      <c r="F172" s="52">
        <f t="shared" si="31"/>
        <v>84.198467379935934</v>
      </c>
    </row>
    <row r="173" spans="1:6" ht="12.75" customHeight="1" x14ac:dyDescent="0.2">
      <c r="A173" s="53">
        <v>3224</v>
      </c>
      <c r="B173" s="85" t="s">
        <v>389</v>
      </c>
      <c r="C173" s="50" t="s">
        <v>390</v>
      </c>
      <c r="D173" s="242">
        <v>5064.01</v>
      </c>
      <c r="E173" s="242">
        <v>3965.08</v>
      </c>
      <c r="F173" s="52">
        <f t="shared" si="31"/>
        <v>78.299213469167711</v>
      </c>
    </row>
    <row r="174" spans="1:6" ht="12.75" customHeight="1" x14ac:dyDescent="0.2">
      <c r="A174" s="53">
        <v>3225</v>
      </c>
      <c r="B174" s="85" t="s">
        <v>391</v>
      </c>
      <c r="C174" s="50" t="s">
        <v>392</v>
      </c>
      <c r="D174" s="242">
        <v>2603.16</v>
      </c>
      <c r="E174" s="242">
        <v>3342.55</v>
      </c>
      <c r="F174" s="52">
        <f t="shared" si="31"/>
        <v>128.40355567848309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758.39</v>
      </c>
      <c r="E176" s="242">
        <v>115.87</v>
      </c>
      <c r="F176" s="52">
        <f t="shared" si="31"/>
        <v>15.278418755521567</v>
      </c>
    </row>
    <row r="177" spans="1:6" ht="12.75" customHeight="1" x14ac:dyDescent="0.2">
      <c r="A177" s="53">
        <v>323</v>
      </c>
      <c r="B177" s="85" t="s">
        <v>397</v>
      </c>
      <c r="C177" s="50" t="s">
        <v>398</v>
      </c>
      <c r="D177" s="51">
        <f t="shared" ref="D177:E177" si="42">SUM(D178:D186)</f>
        <v>138171.49</v>
      </c>
      <c r="E177" s="51">
        <f t="shared" si="42"/>
        <v>188689.29000000004</v>
      </c>
      <c r="F177" s="52">
        <f t="shared" si="31"/>
        <v>136.56166695459393</v>
      </c>
    </row>
    <row r="178" spans="1:6" ht="12.75" customHeight="1" x14ac:dyDescent="0.2">
      <c r="A178" s="53">
        <v>3231</v>
      </c>
      <c r="B178" s="85" t="s">
        <v>399</v>
      </c>
      <c r="C178" s="50" t="s">
        <v>400</v>
      </c>
      <c r="D178" s="242">
        <v>21690.1</v>
      </c>
      <c r="E178" s="242">
        <v>36069.29</v>
      </c>
      <c r="F178" s="52">
        <f t="shared" si="31"/>
        <v>166.29379302077908</v>
      </c>
    </row>
    <row r="179" spans="1:6" ht="12.75" customHeight="1" x14ac:dyDescent="0.2">
      <c r="A179" s="53">
        <v>3232</v>
      </c>
      <c r="B179" s="85" t="s">
        <v>401</v>
      </c>
      <c r="C179" s="50" t="s">
        <v>402</v>
      </c>
      <c r="D179" s="242">
        <v>4250.57</v>
      </c>
      <c r="E179" s="242">
        <v>8716.73</v>
      </c>
      <c r="F179" s="52">
        <f t="shared" si="31"/>
        <v>205.07202563420907</v>
      </c>
    </row>
    <row r="180" spans="1:6" ht="12.75" customHeight="1" x14ac:dyDescent="0.2">
      <c r="A180" s="53">
        <v>3233</v>
      </c>
      <c r="B180" s="85" t="s">
        <v>403</v>
      </c>
      <c r="C180" s="50" t="s">
        <v>404</v>
      </c>
      <c r="D180" s="242">
        <v>398.17</v>
      </c>
      <c r="E180" s="242">
        <v>980.07</v>
      </c>
      <c r="F180" s="52">
        <f t="shared" si="31"/>
        <v>246.14360700203432</v>
      </c>
    </row>
    <row r="181" spans="1:6" ht="12.75" customHeight="1" x14ac:dyDescent="0.2">
      <c r="A181" s="53">
        <v>3234</v>
      </c>
      <c r="B181" s="85" t="s">
        <v>405</v>
      </c>
      <c r="C181" s="50" t="s">
        <v>406</v>
      </c>
      <c r="D181" s="242">
        <v>25616.54</v>
      </c>
      <c r="E181" s="242">
        <v>26391.48</v>
      </c>
      <c r="F181" s="52">
        <f t="shared" si="31"/>
        <v>103.02515484136421</v>
      </c>
    </row>
    <row r="182" spans="1:6" ht="12.75" customHeight="1" x14ac:dyDescent="0.2">
      <c r="A182" s="53">
        <v>3235</v>
      </c>
      <c r="B182" s="85" t="s">
        <v>407</v>
      </c>
      <c r="C182" s="50" t="s">
        <v>408</v>
      </c>
      <c r="D182" s="242">
        <v>27298.49</v>
      </c>
      <c r="E182" s="242">
        <v>28638.33</v>
      </c>
      <c r="F182" s="52">
        <f t="shared" si="31"/>
        <v>104.90811030207166</v>
      </c>
    </row>
    <row r="183" spans="1:6" ht="12.75" customHeight="1" x14ac:dyDescent="0.2">
      <c r="A183" s="53">
        <v>3236</v>
      </c>
      <c r="B183" s="85" t="s">
        <v>409</v>
      </c>
      <c r="C183" s="50" t="s">
        <v>410</v>
      </c>
      <c r="D183" s="242">
        <v>3528.95</v>
      </c>
      <c r="E183" s="242">
        <v>3150</v>
      </c>
      <c r="F183" s="52">
        <f t="shared" si="31"/>
        <v>89.261678402924389</v>
      </c>
    </row>
    <row r="184" spans="1:6" ht="12.75" customHeight="1" x14ac:dyDescent="0.2">
      <c r="A184" s="53">
        <v>3237</v>
      </c>
      <c r="B184" s="85" t="s">
        <v>411</v>
      </c>
      <c r="C184" s="50" t="s">
        <v>412</v>
      </c>
      <c r="D184" s="242">
        <v>48573.57</v>
      </c>
      <c r="E184" s="242">
        <v>72878.12</v>
      </c>
      <c r="F184" s="52">
        <f t="shared" si="31"/>
        <v>150.03657338754388</v>
      </c>
    </row>
    <row r="185" spans="1:6" ht="12.75" customHeight="1" x14ac:dyDescent="0.2">
      <c r="A185" s="53">
        <v>3238</v>
      </c>
      <c r="B185" s="85" t="s">
        <v>413</v>
      </c>
      <c r="C185" s="50" t="s">
        <v>414</v>
      </c>
      <c r="D185" s="242">
        <v>2478.85</v>
      </c>
      <c r="E185" s="242">
        <v>1895.35</v>
      </c>
      <c r="F185" s="52">
        <f t="shared" si="31"/>
        <v>76.460858866006404</v>
      </c>
    </row>
    <row r="186" spans="1:6" ht="12.75" customHeight="1" x14ac:dyDescent="0.2">
      <c r="A186" s="53">
        <v>3239</v>
      </c>
      <c r="B186" s="85" t="s">
        <v>415</v>
      </c>
      <c r="C186" s="50" t="s">
        <v>416</v>
      </c>
      <c r="D186" s="242">
        <v>4336.25</v>
      </c>
      <c r="E186" s="242">
        <v>9969.92</v>
      </c>
      <c r="F186" s="52">
        <f t="shared" si="31"/>
        <v>229.92032285961369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52322.93</v>
      </c>
      <c r="E188" s="51">
        <f t="shared" si="43"/>
        <v>38813.360000000001</v>
      </c>
      <c r="F188" s="52">
        <f t="shared" si="31"/>
        <v>74.180402358965765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1955.49</v>
      </c>
      <c r="E190" s="242">
        <v>1214.75</v>
      </c>
      <c r="F190" s="52">
        <f t="shared" si="31"/>
        <v>62.119980158425768</v>
      </c>
    </row>
    <row r="191" spans="1:6" ht="12.75" customHeight="1" x14ac:dyDescent="0.2">
      <c r="A191" s="53">
        <v>3293</v>
      </c>
      <c r="B191" s="85" t="s">
        <v>425</v>
      </c>
      <c r="C191" s="50" t="s">
        <v>426</v>
      </c>
      <c r="D191" s="242">
        <v>0</v>
      </c>
      <c r="E191" s="242">
        <v>86.3</v>
      </c>
      <c r="F191" s="52" t="str">
        <f t="shared" si="31"/>
        <v>-</v>
      </c>
    </row>
    <row r="192" spans="1:6" ht="12.75" customHeight="1" x14ac:dyDescent="0.2">
      <c r="A192" s="53">
        <v>3294</v>
      </c>
      <c r="B192" s="85" t="s">
        <v>427</v>
      </c>
      <c r="C192" s="50" t="s">
        <v>428</v>
      </c>
      <c r="D192" s="242">
        <v>9010.35</v>
      </c>
      <c r="E192" s="242">
        <v>8754.82</v>
      </c>
      <c r="F192" s="52">
        <f t="shared" si="31"/>
        <v>97.164039132775088</v>
      </c>
    </row>
    <row r="193" spans="1:6" ht="12.75" customHeight="1" x14ac:dyDescent="0.2">
      <c r="A193" s="53">
        <v>3295</v>
      </c>
      <c r="B193" s="85" t="s">
        <v>429</v>
      </c>
      <c r="C193" s="50" t="s">
        <v>430</v>
      </c>
      <c r="D193" s="242">
        <v>2355.02</v>
      </c>
      <c r="E193" s="242"/>
      <c r="F193" s="52">
        <f t="shared" si="31"/>
        <v>0</v>
      </c>
    </row>
    <row r="194" spans="1:6" ht="12.75" customHeight="1" x14ac:dyDescent="0.2">
      <c r="A194" s="53" t="s">
        <v>431</v>
      </c>
      <c r="B194" s="85" t="s">
        <v>432</v>
      </c>
      <c r="C194" s="50" t="s">
        <v>431</v>
      </c>
      <c r="D194" s="242">
        <v>1306.49</v>
      </c>
      <c r="E194" s="242"/>
      <c r="F194" s="52">
        <f t="shared" si="31"/>
        <v>0</v>
      </c>
    </row>
    <row r="195" spans="1:6" ht="12.75" customHeight="1" x14ac:dyDescent="0.2">
      <c r="A195" s="53">
        <v>3299</v>
      </c>
      <c r="B195" s="85" t="s">
        <v>433</v>
      </c>
      <c r="C195" s="50" t="s">
        <v>434</v>
      </c>
      <c r="D195" s="242">
        <v>37695.58</v>
      </c>
      <c r="E195" s="242">
        <v>28757.49</v>
      </c>
      <c r="F195" s="52">
        <f t="shared" si="31"/>
        <v>76.288758522882532</v>
      </c>
    </row>
    <row r="196" spans="1:6" ht="12.75" customHeight="1" x14ac:dyDescent="0.2">
      <c r="A196" s="53">
        <v>34</v>
      </c>
      <c r="B196" s="232" t="s">
        <v>435</v>
      </c>
      <c r="C196" s="50" t="s">
        <v>436</v>
      </c>
      <c r="D196" s="51">
        <f t="shared" ref="D196:E196" si="44">D197+D202+D210</f>
        <v>4505.66</v>
      </c>
      <c r="E196" s="51">
        <f t="shared" si="44"/>
        <v>2850.3399999999997</v>
      </c>
      <c r="F196" s="52">
        <f t="shared" si="31"/>
        <v>63.261320206140716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4505.66</v>
      </c>
      <c r="E210" s="51">
        <f t="shared" si="47"/>
        <v>2850.3399999999997</v>
      </c>
      <c r="F210" s="52">
        <f t="shared" si="31"/>
        <v>63.261320206140716</v>
      </c>
    </row>
    <row r="211" spans="1:6" ht="12.75" customHeight="1" x14ac:dyDescent="0.2">
      <c r="A211" s="53">
        <v>3431</v>
      </c>
      <c r="B211" s="232" t="s">
        <v>465</v>
      </c>
      <c r="C211" s="50" t="s">
        <v>466</v>
      </c>
      <c r="D211" s="242">
        <v>2293.15</v>
      </c>
      <c r="E211" s="242">
        <v>2364.9699999999998</v>
      </c>
      <c r="F211" s="52">
        <f t="shared" si="31"/>
        <v>103.13193641933584</v>
      </c>
    </row>
    <row r="212" spans="1:6" ht="12.75" customHeight="1" x14ac:dyDescent="0.2">
      <c r="A212" s="53">
        <v>3432</v>
      </c>
      <c r="B212" s="85" t="s">
        <v>467</v>
      </c>
      <c r="C212" s="50" t="s">
        <v>468</v>
      </c>
      <c r="D212" s="242">
        <v>56.71</v>
      </c>
      <c r="E212" s="242">
        <v>0.57999999999999996</v>
      </c>
      <c r="F212" s="52">
        <f t="shared" si="31"/>
        <v>1.0227473108799152</v>
      </c>
    </row>
    <row r="213" spans="1:6" ht="12.75" customHeight="1" x14ac:dyDescent="0.2">
      <c r="A213" s="53">
        <v>3433</v>
      </c>
      <c r="B213" s="85" t="s">
        <v>469</v>
      </c>
      <c r="C213" s="50" t="s">
        <v>470</v>
      </c>
      <c r="D213" s="242">
        <v>2155.8000000000002</v>
      </c>
      <c r="E213" s="242">
        <v>484.79</v>
      </c>
      <c r="F213" s="52">
        <f t="shared" si="31"/>
        <v>22.487707579552833</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626.19000000000005</v>
      </c>
      <c r="E252" s="51">
        <f t="shared" si="63"/>
        <v>896.42</v>
      </c>
      <c r="F252" s="52">
        <f t="shared" ref="F252:F258" si="64">IF(D252&lt;&gt;0,IF(E252/D252&gt;=100,"&gt;&gt;100",E252/D252*100),"-")</f>
        <v>143.15463357766811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626.19000000000005</v>
      </c>
      <c r="E259" s="51">
        <f t="shared" si="66"/>
        <v>896.42</v>
      </c>
      <c r="F259" s="52">
        <f t="shared" ref="F259:F262" si="67">IF(D259&lt;&gt;0,IF(E259/D259&gt;=100,"&gt;&gt;100",E259/D259*100),"-")</f>
        <v>143.15463357766811</v>
      </c>
    </row>
    <row r="260" spans="1:6" ht="12.75" customHeight="1" x14ac:dyDescent="0.2">
      <c r="A260" s="53">
        <v>3721</v>
      </c>
      <c r="B260" s="85" t="s">
        <v>559</v>
      </c>
      <c r="C260" s="50" t="s">
        <v>560</v>
      </c>
      <c r="D260" s="242">
        <v>626.19000000000005</v>
      </c>
      <c r="E260" s="242">
        <v>896.42</v>
      </c>
      <c r="F260" s="52">
        <f t="shared" si="67"/>
        <v>143.15463357766811</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2296.77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2296.77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2296.77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2566511.2300000004</v>
      </c>
      <c r="E289" s="51">
        <f t="shared" si="79"/>
        <v>2893318.3400000003</v>
      </c>
      <c r="F289" s="52">
        <f t="shared" si="76"/>
        <v>112.73351568385695</v>
      </c>
    </row>
    <row r="290" spans="1:6" ht="12.75" customHeight="1" x14ac:dyDescent="0.2">
      <c r="A290" s="53" t="s">
        <v>608</v>
      </c>
      <c r="B290" s="85" t="s">
        <v>619</v>
      </c>
      <c r="C290" s="50" t="s">
        <v>620</v>
      </c>
      <c r="D290" s="51">
        <f>IF(D6&gt;=D289,D6-D289,0)</f>
        <v>32265.829999999143</v>
      </c>
      <c r="E290" s="51">
        <f>IF(E6&gt;=E289,E6-E289,0)</f>
        <v>145350.18999999994</v>
      </c>
      <c r="F290" s="52">
        <f t="shared" si="76"/>
        <v>450.47714563674265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40401.49</v>
      </c>
      <c r="E293" s="242">
        <v>116970.38</v>
      </c>
      <c r="F293" s="52">
        <f t="shared" si="76"/>
        <v>289.51996572403641</v>
      </c>
    </row>
    <row r="294" spans="1:6" ht="12.75" customHeight="1" x14ac:dyDescent="0.2">
      <c r="A294" s="53">
        <v>96</v>
      </c>
      <c r="B294" s="85" t="s">
        <v>627</v>
      </c>
      <c r="C294" s="50" t="s">
        <v>628</v>
      </c>
      <c r="D294" s="242">
        <v>43590.52</v>
      </c>
      <c r="E294" s="242">
        <v>50225.57</v>
      </c>
      <c r="F294" s="52">
        <f t="shared" si="76"/>
        <v>115.22131417565105</v>
      </c>
    </row>
    <row r="295" spans="1:6" ht="24" x14ac:dyDescent="0.2">
      <c r="A295" s="53">
        <v>9661</v>
      </c>
      <c r="B295" s="85" t="s">
        <v>629</v>
      </c>
      <c r="C295" s="50" t="s">
        <v>630</v>
      </c>
      <c r="D295" s="242">
        <v>451.26</v>
      </c>
      <c r="E295" s="242">
        <v>452.99</v>
      </c>
      <c r="F295" s="52">
        <f t="shared" si="76"/>
        <v>100.38337100562869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281.14</v>
      </c>
      <c r="E298" s="51">
        <f t="shared" si="80"/>
        <v>240.84</v>
      </c>
      <c r="F298" s="52">
        <f t="shared" ref="F298:F418" si="81">IF(D298&lt;&gt;0,IF(E298/D298&gt;=100,"&gt;&gt;100",E298/D298*100),"-")</f>
        <v>85.665504730739144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281.14</v>
      </c>
      <c r="E311" s="51">
        <f t="shared" si="85"/>
        <v>240.84</v>
      </c>
      <c r="F311" s="52">
        <f t="shared" si="81"/>
        <v>85.665504730739144</v>
      </c>
    </row>
    <row r="312" spans="1:6" ht="12.75" customHeight="1" x14ac:dyDescent="0.2">
      <c r="A312" s="53">
        <v>721</v>
      </c>
      <c r="B312" s="85" t="s">
        <v>662</v>
      </c>
      <c r="C312" s="50" t="s">
        <v>663</v>
      </c>
      <c r="D312" s="51">
        <f t="shared" ref="D312:E312" si="86">SUM(D313:D316)</f>
        <v>281.14</v>
      </c>
      <c r="E312" s="51">
        <f t="shared" si="86"/>
        <v>240.84</v>
      </c>
      <c r="F312" s="52">
        <f t="shared" si="81"/>
        <v>85.665504730739144</v>
      </c>
    </row>
    <row r="313" spans="1:6" ht="12.75" customHeight="1" x14ac:dyDescent="0.2">
      <c r="A313" s="53">
        <v>7211</v>
      </c>
      <c r="B313" s="85" t="s">
        <v>664</v>
      </c>
      <c r="C313" s="50" t="s">
        <v>665</v>
      </c>
      <c r="D313" s="242">
        <v>281.14</v>
      </c>
      <c r="E313" s="242">
        <v>240.84</v>
      </c>
      <c r="F313" s="52">
        <f t="shared" si="81"/>
        <v>85.665504730739144</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109211.29000000001</v>
      </c>
      <c r="E350" s="51">
        <f t="shared" si="95"/>
        <v>84580.150000000009</v>
      </c>
      <c r="F350" s="52">
        <f t="shared" si="81"/>
        <v>77.446342772803064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11468.82</v>
      </c>
      <c r="E363" s="51">
        <f t="shared" si="99"/>
        <v>3952.02</v>
      </c>
      <c r="F363" s="52">
        <f t="shared" si="81"/>
        <v>34.458819651890956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10314.030000000001</v>
      </c>
      <c r="E369" s="51">
        <f t="shared" si="101"/>
        <v>3013.62</v>
      </c>
      <c r="F369" s="52">
        <f t="shared" si="81"/>
        <v>29.218646833487977</v>
      </c>
    </row>
    <row r="370" spans="1:6" ht="12.75" customHeight="1" x14ac:dyDescent="0.2">
      <c r="A370" s="53">
        <v>4221</v>
      </c>
      <c r="B370" s="85" t="s">
        <v>674</v>
      </c>
      <c r="C370" s="50" t="s">
        <v>766</v>
      </c>
      <c r="D370" s="242">
        <v>1040.02</v>
      </c>
      <c r="E370" s="242">
        <v>1106.79</v>
      </c>
      <c r="F370" s="52">
        <f t="shared" si="81"/>
        <v>106.42006884482991</v>
      </c>
    </row>
    <row r="371" spans="1:6" ht="12.75" customHeight="1" x14ac:dyDescent="0.2">
      <c r="A371" s="53">
        <v>4222</v>
      </c>
      <c r="B371" s="85" t="s">
        <v>767</v>
      </c>
      <c r="C371" s="50" t="s">
        <v>768</v>
      </c>
      <c r="D371" s="242">
        <v>0</v>
      </c>
      <c r="E371" s="242">
        <v>334.95</v>
      </c>
      <c r="F371" s="52" t="str">
        <f t="shared" si="81"/>
        <v>-</v>
      </c>
    </row>
    <row r="372" spans="1:6" ht="12.75" customHeight="1" x14ac:dyDescent="0.2">
      <c r="A372" s="53">
        <v>4223</v>
      </c>
      <c r="B372" s="85" t="s">
        <v>678</v>
      </c>
      <c r="C372" s="50" t="s">
        <v>769</v>
      </c>
      <c r="D372" s="242">
        <v>398.17</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8875.84</v>
      </c>
      <c r="E376" s="242">
        <v>1571.88</v>
      </c>
      <c r="F376" s="52">
        <f t="shared" si="81"/>
        <v>17.70964776291596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1154.79</v>
      </c>
      <c r="E383" s="51">
        <f t="shared" si="103"/>
        <v>938.4</v>
      </c>
      <c r="F383" s="52">
        <f t="shared" si="81"/>
        <v>81.261528070038707</v>
      </c>
    </row>
    <row r="384" spans="1:6" ht="12.75" customHeight="1" x14ac:dyDescent="0.2">
      <c r="A384" s="53">
        <v>4241</v>
      </c>
      <c r="B384" s="85" t="s">
        <v>783</v>
      </c>
      <c r="C384" s="50" t="s">
        <v>784</v>
      </c>
      <c r="D384" s="242">
        <v>1154.79</v>
      </c>
      <c r="E384" s="242">
        <v>938.4</v>
      </c>
      <c r="F384" s="52">
        <f t="shared" si="81"/>
        <v>81.261528070038707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97742.47</v>
      </c>
      <c r="E402" s="51">
        <f t="shared" si="109"/>
        <v>80628.13</v>
      </c>
      <c r="F402" s="52">
        <f t="shared" si="81"/>
        <v>82.490374961876867</v>
      </c>
    </row>
    <row r="403" spans="1:6" ht="12.75" customHeight="1" x14ac:dyDescent="0.2">
      <c r="A403" s="53">
        <v>451</v>
      </c>
      <c r="B403" s="85" t="s">
        <v>811</v>
      </c>
      <c r="C403" s="50" t="s">
        <v>812</v>
      </c>
      <c r="D403" s="242">
        <v>97742.47</v>
      </c>
      <c r="E403" s="242">
        <v>80628.13</v>
      </c>
      <c r="F403" s="52">
        <f t="shared" si="81"/>
        <v>82.490374961876867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108930.15000000001</v>
      </c>
      <c r="E408" s="51">
        <f t="shared" si="111"/>
        <v>84339.310000000012</v>
      </c>
      <c r="F408" s="52">
        <f t="shared" si="81"/>
        <v>77.425129773529193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1403.73</v>
      </c>
      <c r="E410" s="242">
        <v>1127.54</v>
      </c>
      <c r="F410" s="52">
        <f t="shared" si="81"/>
        <v>80.32456384062462</v>
      </c>
    </row>
    <row r="411" spans="1:6" ht="12.75" customHeight="1" x14ac:dyDescent="0.2">
      <c r="A411" s="53">
        <v>97</v>
      </c>
      <c r="B411" s="85" t="s">
        <v>827</v>
      </c>
      <c r="C411" s="50" t="s">
        <v>828</v>
      </c>
      <c r="D411" s="242">
        <v>649.01</v>
      </c>
      <c r="E411" s="242">
        <v>129.77000000000001</v>
      </c>
      <c r="F411" s="52">
        <f t="shared" si="81"/>
        <v>19.995069413414278</v>
      </c>
    </row>
    <row r="412" spans="1:6" ht="12.75" customHeight="1" x14ac:dyDescent="0.2">
      <c r="A412" s="53" t="s">
        <v>608</v>
      </c>
      <c r="B412" s="85" t="s">
        <v>829</v>
      </c>
      <c r="C412" s="50" t="s">
        <v>830</v>
      </c>
      <c r="D412" s="51">
        <f>D6+D298</f>
        <v>2599058.1999999997</v>
      </c>
      <c r="E412" s="51">
        <f>E6+E298</f>
        <v>3038909.37</v>
      </c>
      <c r="F412" s="52">
        <f t="shared" si="81"/>
        <v>116.92348289853611</v>
      </c>
    </row>
    <row r="413" spans="1:6" ht="12.75" customHeight="1" x14ac:dyDescent="0.2">
      <c r="A413" s="53" t="s">
        <v>608</v>
      </c>
      <c r="B413" s="85" t="s">
        <v>831</v>
      </c>
      <c r="C413" s="50" t="s">
        <v>832</v>
      </c>
      <c r="D413" s="51">
        <f t="shared" ref="D413:E413" si="112">D289+D350</f>
        <v>2675722.5200000005</v>
      </c>
      <c r="E413" s="51">
        <f t="shared" si="112"/>
        <v>2977898.49</v>
      </c>
      <c r="F413" s="52">
        <f t="shared" si="81"/>
        <v>111.29324762718669</v>
      </c>
    </row>
    <row r="414" spans="1:6" ht="12.75" customHeight="1" x14ac:dyDescent="0.2">
      <c r="A414" s="53" t="s">
        <v>608</v>
      </c>
      <c r="B414" s="85" t="s">
        <v>833</v>
      </c>
      <c r="C414" s="50" t="s">
        <v>834</v>
      </c>
      <c r="D414" s="51">
        <f t="shared" ref="D414:E414" si="113">IF(D412&gt;=D413,D412-D413,0)</f>
        <v>0</v>
      </c>
      <c r="E414" s="51">
        <f t="shared" si="113"/>
        <v>61010.879999999888</v>
      </c>
      <c r="F414" s="52" t="str">
        <f t="shared" si="81"/>
        <v>-</v>
      </c>
    </row>
    <row r="415" spans="1:6" ht="12.75" customHeight="1" x14ac:dyDescent="0.2">
      <c r="A415" s="53" t="s">
        <v>608</v>
      </c>
      <c r="B415" s="85" t="s">
        <v>835</v>
      </c>
      <c r="C415" s="50" t="s">
        <v>836</v>
      </c>
      <c r="D415" s="51">
        <f t="shared" ref="D415:E415" si="114">IF(D413&gt;=D412,D413-D412,0)</f>
        <v>76664.320000000764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41805.22</v>
      </c>
      <c r="E417" s="51">
        <f t="shared" si="116"/>
        <v>118097.92</v>
      </c>
      <c r="F417" s="52">
        <f t="shared" si="81"/>
        <v>282.49563092838645</v>
      </c>
    </row>
    <row r="418" spans="1:6" ht="12.75" customHeight="1" x14ac:dyDescent="0.2">
      <c r="A418" s="55" t="s">
        <v>842</v>
      </c>
      <c r="B418" s="233" t="s">
        <v>843</v>
      </c>
      <c r="C418" s="56" t="s">
        <v>844</v>
      </c>
      <c r="D418" s="62">
        <f t="shared" ref="D418:E418" si="117">D294+D411</f>
        <v>44239.53</v>
      </c>
      <c r="E418" s="62">
        <f t="shared" si="117"/>
        <v>50355.34</v>
      </c>
      <c r="F418" s="57">
        <f t="shared" si="81"/>
        <v>113.82431052047795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25231.78</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25231.78</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25231.78</v>
      </c>
      <c r="E495" s="51">
        <f t="shared" si="140"/>
        <v>0</v>
      </c>
      <c r="F495" s="52">
        <f t="shared" si="119"/>
        <v>0</v>
      </c>
    </row>
    <row r="496" spans="1:6" ht="12.75" customHeight="1" x14ac:dyDescent="0.2">
      <c r="A496" s="53">
        <v>8443</v>
      </c>
      <c r="B496" s="85" t="s">
        <v>998</v>
      </c>
      <c r="C496" s="50" t="s">
        <v>999</v>
      </c>
      <c r="D496" s="242">
        <v>25231.78</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25231.78</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25231.78</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25231.78</v>
      </c>
      <c r="F605" s="52" t="str">
        <f t="shared" si="119"/>
        <v>-</v>
      </c>
    </row>
    <row r="606" spans="1:6" ht="24" x14ac:dyDescent="0.2">
      <c r="A606" s="53">
        <v>5443</v>
      </c>
      <c r="B606" s="85" t="s">
        <v>1209</v>
      </c>
      <c r="C606" s="50" t="s">
        <v>1210</v>
      </c>
      <c r="D606" s="242">
        <v>0</v>
      </c>
      <c r="E606" s="242">
        <v>25231.78</v>
      </c>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25231.78</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25231.78</v>
      </c>
      <c r="F636" s="52" t="str">
        <f t="shared" si="119"/>
        <v>-</v>
      </c>
    </row>
    <row r="637" spans="1:6" ht="12.75" customHeight="1" x14ac:dyDescent="0.2">
      <c r="A637" s="53">
        <v>92213</v>
      </c>
      <c r="B637" s="85" t="s">
        <v>1271</v>
      </c>
      <c r="C637" s="50" t="s">
        <v>1272</v>
      </c>
      <c r="D637" s="242">
        <v>0</v>
      </c>
      <c r="E637" s="242">
        <v>25231.78</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2624289.9799999995</v>
      </c>
      <c r="E639" s="51">
        <f t="shared" si="180"/>
        <v>3038909.37</v>
      </c>
      <c r="F639" s="52">
        <f t="shared" si="119"/>
        <v>115.79929783521867</v>
      </c>
    </row>
    <row r="640" spans="1:6" ht="12.75" customHeight="1" x14ac:dyDescent="0.2">
      <c r="A640" s="53" t="s">
        <v>608</v>
      </c>
      <c r="B640" s="85" t="s">
        <v>1277</v>
      </c>
      <c r="C640" s="50" t="s">
        <v>1278</v>
      </c>
      <c r="D640" s="51">
        <f t="shared" ref="D640:E640" si="181">D413+D528</f>
        <v>2675722.5200000005</v>
      </c>
      <c r="E640" s="51">
        <f t="shared" si="181"/>
        <v>3003130.27</v>
      </c>
      <c r="F640" s="52">
        <f t="shared" si="119"/>
        <v>112.23623703701531</v>
      </c>
    </row>
    <row r="641" spans="1:6" ht="12.75" customHeight="1" x14ac:dyDescent="0.2">
      <c r="A641" s="53" t="s">
        <v>608</v>
      </c>
      <c r="B641" s="85" t="s">
        <v>1279</v>
      </c>
      <c r="C641" s="50" t="s">
        <v>1280</v>
      </c>
      <c r="D641" s="51">
        <f t="shared" ref="D641:E641" si="182">IF(D639&gt;=D640,D639-D640,0)</f>
        <v>0</v>
      </c>
      <c r="E641" s="51">
        <f t="shared" si="182"/>
        <v>35779.100000000093</v>
      </c>
      <c r="F641" s="52" t="str">
        <f t="shared" si="119"/>
        <v>-</v>
      </c>
    </row>
    <row r="642" spans="1:6" ht="12.75" customHeight="1" x14ac:dyDescent="0.2">
      <c r="A642" s="53" t="s">
        <v>608</v>
      </c>
      <c r="B642" s="85" t="s">
        <v>1281</v>
      </c>
      <c r="C642" s="50" t="s">
        <v>1282</v>
      </c>
      <c r="D642" s="51">
        <f t="shared" ref="D642:E642" si="183">IF(D640&gt;=D639,D640-D639,0)</f>
        <v>51432.540000000969</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41805.22</v>
      </c>
      <c r="E644" s="51">
        <f t="shared" si="185"/>
        <v>92866.14</v>
      </c>
      <c r="F644" s="52">
        <f t="shared" si="119"/>
        <v>222.14005810757604</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93237.76000000097</v>
      </c>
      <c r="E646" s="51">
        <f t="shared" si="187"/>
        <v>57087.039999999906</v>
      </c>
      <c r="F646" s="52">
        <f t="shared" si="119"/>
        <v>61.227382554020295</v>
      </c>
    </row>
    <row r="647" spans="1:6" ht="24" x14ac:dyDescent="0.2">
      <c r="A647" s="55" t="s">
        <v>1291</v>
      </c>
      <c r="B647" s="233" t="s">
        <v>1292</v>
      </c>
      <c r="C647" s="56" t="s">
        <v>1291</v>
      </c>
      <c r="D647" s="243">
        <v>179596.47</v>
      </c>
      <c r="E647" s="243">
        <v>196583.95</v>
      </c>
      <c r="F647" s="57">
        <f t="shared" si="119"/>
        <v>109.4586937037237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9920.76</v>
      </c>
      <c r="E649" s="242">
        <v>0</v>
      </c>
      <c r="F649" s="52">
        <f t="shared" ref="F649:F724" si="188">IF(D649&lt;&gt;0,IF(E649/D649&gt;=100,"&gt;&gt;100",E649/D649*100),"-")</f>
        <v>0</v>
      </c>
    </row>
    <row r="650" spans="1:6" ht="12.75" customHeight="1" x14ac:dyDescent="0.2">
      <c r="A650" s="53" t="s">
        <v>1296</v>
      </c>
      <c r="B650" s="85" t="s">
        <v>1297</v>
      </c>
      <c r="C650" s="50" t="s">
        <v>1296</v>
      </c>
      <c r="D650" s="242">
        <v>705776.95</v>
      </c>
      <c r="E650" s="242">
        <v>822371.16</v>
      </c>
      <c r="F650" s="52">
        <f t="shared" si="188"/>
        <v>116.51997986049277</v>
      </c>
    </row>
    <row r="651" spans="1:6" ht="12.75" customHeight="1" x14ac:dyDescent="0.2">
      <c r="A651" s="53" t="s">
        <v>1298</v>
      </c>
      <c r="B651" s="85" t="s">
        <v>1299</v>
      </c>
      <c r="C651" s="50" t="s">
        <v>1298</v>
      </c>
      <c r="D651" s="242">
        <v>715697.71</v>
      </c>
      <c r="E651" s="242">
        <v>795388.22</v>
      </c>
      <c r="F651" s="52">
        <f t="shared" si="188"/>
        <v>111.13466046999088</v>
      </c>
    </row>
    <row r="652" spans="1:6" ht="24" x14ac:dyDescent="0.2">
      <c r="A652" s="53">
        <v>11</v>
      </c>
      <c r="B652" s="85" t="s">
        <v>1300</v>
      </c>
      <c r="C652" s="50" t="s">
        <v>1301</v>
      </c>
      <c r="D652" s="51">
        <f t="shared" ref="D652:E652" si="189">+D649+D650-D651</f>
        <v>0</v>
      </c>
      <c r="E652" s="51">
        <f t="shared" si="189"/>
        <v>26982.940000000061</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104</v>
      </c>
      <c r="E654" s="262">
        <v>104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97</v>
      </c>
      <c r="E656" s="262">
        <v>96</v>
      </c>
      <c r="F656" s="52">
        <f t="shared" si="188"/>
        <v>98.969072164948457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2002795.87</v>
      </c>
      <c r="E675" s="242">
        <v>2278449.9900000002</v>
      </c>
      <c r="F675" s="52">
        <f t="shared" si="188"/>
        <v>113.76346556975874</v>
      </c>
    </row>
    <row r="676" spans="1:6" ht="24" x14ac:dyDescent="0.2">
      <c r="A676" s="53">
        <v>63613</v>
      </c>
      <c r="B676" s="232" t="s">
        <v>1349</v>
      </c>
      <c r="C676" s="50" t="s">
        <v>1350</v>
      </c>
      <c r="D676" s="242">
        <v>2123.56</v>
      </c>
      <c r="E676" s="242"/>
      <c r="F676" s="52">
        <f t="shared" si="188"/>
        <v>0</v>
      </c>
    </row>
    <row r="677" spans="1:6" ht="24" x14ac:dyDescent="0.2">
      <c r="A677" s="53">
        <v>63622</v>
      </c>
      <c r="B677" s="232" t="s">
        <v>1351</v>
      </c>
      <c r="C677" s="50" t="s">
        <v>1352</v>
      </c>
      <c r="D677" s="242">
        <v>14422.19</v>
      </c>
      <c r="E677" s="242">
        <v>14201.28</v>
      </c>
      <c r="F677" s="52">
        <f t="shared" si="188"/>
        <v>98.46826314172813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36432.19</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1939.21</v>
      </c>
      <c r="E696" s="242"/>
      <c r="F696" s="52">
        <f t="shared" si="188"/>
        <v>0</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96135.22</v>
      </c>
      <c r="E710" s="242">
        <v>107346.71</v>
      </c>
      <c r="F710" s="52">
        <f t="shared" si="188"/>
        <v>111.66220870977359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8677.02</v>
      </c>
      <c r="E716" s="242">
        <v>6570.3</v>
      </c>
      <c r="F716" s="52">
        <f t="shared" si="188"/>
        <v>75.720696736898148</v>
      </c>
    </row>
    <row r="717" spans="1:6" ht="12.75" customHeight="1" x14ac:dyDescent="0.2">
      <c r="A717" s="53">
        <v>31215</v>
      </c>
      <c r="B717" s="85" t="s">
        <v>1413</v>
      </c>
      <c r="C717" s="50" t="s">
        <v>1414</v>
      </c>
      <c r="D717" s="242">
        <v>4322.92</v>
      </c>
      <c r="E717" s="242">
        <v>1435.11</v>
      </c>
      <c r="F717" s="52">
        <f t="shared" si="188"/>
        <v>33.197699702978539</v>
      </c>
    </row>
    <row r="718" spans="1:6" ht="12.75" customHeight="1" x14ac:dyDescent="0.2">
      <c r="A718" s="53">
        <v>32121</v>
      </c>
      <c r="B718" s="85" t="s">
        <v>1415</v>
      </c>
      <c r="C718" s="50" t="s">
        <v>1416</v>
      </c>
      <c r="D718" s="242">
        <v>42575.99</v>
      </c>
      <c r="E718" s="242">
        <v>56756.13</v>
      </c>
      <c r="F718" s="52">
        <f t="shared" si="188"/>
        <v>133.30548508678248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3076.04</v>
      </c>
      <c r="E720" s="242">
        <v>3150</v>
      </c>
      <c r="F720" s="52">
        <f t="shared" si="188"/>
        <v>102.40439005994722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43140.23</v>
      </c>
      <c r="E722" s="242">
        <v>67922.350000000006</v>
      </c>
      <c r="F722" s="52">
        <f t="shared" si="188"/>
        <v>157.4454980884432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v>137.19999999999999</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626.19000000000005</v>
      </c>
      <c r="E816" s="242">
        <v>896.42</v>
      </c>
      <c r="F816" s="52">
        <f t="shared" si="190"/>
        <v>143.15463357766811</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25231.78</v>
      </c>
      <c r="E885" s="242"/>
      <c r="F885" s="52">
        <f t="shared" si="190"/>
        <v>0</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v>25231.78</v>
      </c>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0"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741484.64000000025</v>
      </c>
      <c r="E6" s="229">
        <f t="shared" si="0"/>
        <v>762347.35</v>
      </c>
      <c r="F6" s="230">
        <f t="shared" ref="F6:F260" si="1">IF(D6&gt;0,IF(E6/D6&gt;=100,"&gt;&gt;100",E6/D6*100),"-")</f>
        <v>102.81364021242567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501088.60000000027</v>
      </c>
      <c r="E7" s="104">
        <f t="shared" si="2"/>
        <v>470710.75999999995</v>
      </c>
      <c r="F7" s="93">
        <f t="shared" si="1"/>
        <v>93.937630989808923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32474.81</v>
      </c>
      <c r="E8" s="104">
        <f>E9+E10-E11</f>
        <v>32474.81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32474.81</v>
      </c>
      <c r="E9" s="247">
        <v>32474.81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468613.79000000027</v>
      </c>
      <c r="E12" s="104">
        <f t="shared" si="3"/>
        <v>438235.94999999995</v>
      </c>
      <c r="F12" s="93">
        <f t="shared" si="1"/>
        <v>93.517510442874439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282001.01000000024</v>
      </c>
      <c r="E13" s="104">
        <f t="shared" si="4"/>
        <v>308816.56999999983</v>
      </c>
      <c r="F13" s="93">
        <f t="shared" si="1"/>
        <v>109.50902977262371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4291567.29</v>
      </c>
      <c r="E15" s="247">
        <v>4372195.42</v>
      </c>
      <c r="F15" s="93">
        <f t="shared" si="1"/>
        <v>101.87875721272914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4009566.28</v>
      </c>
      <c r="E18" s="247">
        <v>4063378.85</v>
      </c>
      <c r="F18" s="93">
        <f t="shared" si="1"/>
        <v>101.34210451310959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143841.19000000006</v>
      </c>
      <c r="E19" s="104">
        <f t="shared" si="5"/>
        <v>96701.130000000121</v>
      </c>
      <c r="F19" s="93">
        <f t="shared" si="1"/>
        <v>67.22770438703968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865856.02</v>
      </c>
      <c r="E20" s="247">
        <v>861924.9</v>
      </c>
      <c r="F20" s="93">
        <f t="shared" si="1"/>
        <v>99.545984562190839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1555.1</v>
      </c>
      <c r="E21" s="247">
        <v>1890.05</v>
      </c>
      <c r="F21" s="93">
        <f t="shared" si="1"/>
        <v>121.53880779371103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1393.03</v>
      </c>
      <c r="E22" s="247">
        <v>1393.03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128170.02</v>
      </c>
      <c r="E23" s="247">
        <v>124281.41</v>
      </c>
      <c r="F23" s="93">
        <f t="shared" si="1"/>
        <v>96.966053371919585</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3691.42</v>
      </c>
      <c r="E24" s="247">
        <v>3691.42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5964.21</v>
      </c>
      <c r="E25" s="247">
        <v>5964.21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13842.6</v>
      </c>
      <c r="E26" s="247">
        <v>15414.48</v>
      </c>
      <c r="F26" s="93">
        <f t="shared" si="1"/>
        <v>111.35538121451172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876631.21</v>
      </c>
      <c r="E28" s="247">
        <v>917858.37</v>
      </c>
      <c r="F28" s="93">
        <f t="shared" si="1"/>
        <v>104.70290807921383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42771.59</v>
      </c>
      <c r="E35" s="104">
        <f t="shared" si="7"/>
        <v>32718.25</v>
      </c>
      <c r="F35" s="93">
        <f t="shared" si="1"/>
        <v>76.49528577263554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54427.839999999997</v>
      </c>
      <c r="E36" s="247">
        <v>55401.38</v>
      </c>
      <c r="F36" s="93">
        <f t="shared" si="1"/>
        <v>101.78868020483635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25.96</v>
      </c>
      <c r="E37" s="247">
        <v>25.98</v>
      </c>
      <c r="F37" s="93">
        <f t="shared" si="1"/>
        <v>100.07704160246533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11682.21</v>
      </c>
      <c r="E40" s="247">
        <v>22709.11</v>
      </c>
      <c r="F40" s="93">
        <f t="shared" si="1"/>
        <v>194.3905305588583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33466.730000000003</v>
      </c>
      <c r="E54" s="247">
        <v>36808.589999999997</v>
      </c>
      <c r="F54" s="93">
        <f t="shared" si="1"/>
        <v>109.98561855311229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33466.730000000003</v>
      </c>
      <c r="E55" s="247">
        <v>36808.589999999997</v>
      </c>
      <c r="F55" s="93">
        <f t="shared" si="1"/>
        <v>109.98561855311229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240396.04</v>
      </c>
      <c r="E68" s="104">
        <f t="shared" si="13"/>
        <v>291636.59000000003</v>
      </c>
      <c r="F68" s="93">
        <f t="shared" si="1"/>
        <v>121.31505577213335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26982.94</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26982.94</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26982.94</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16560.03</v>
      </c>
      <c r="E78" s="104">
        <f>E79+SUM(E82:E84)-E85+E86</f>
        <v>17714.36</v>
      </c>
      <c r="F78" s="93">
        <f t="shared" si="1"/>
        <v>106.97057915957883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8342</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444.85</v>
      </c>
      <c r="E84" s="247">
        <v>444.85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16115.18</v>
      </c>
      <c r="E86" s="247">
        <v>8927.51</v>
      </c>
      <c r="F86" s="93">
        <f t="shared" si="1"/>
        <v>55.398140138676702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43590.53</v>
      </c>
      <c r="E146" s="104">
        <f t="shared" si="26"/>
        <v>50225.57</v>
      </c>
      <c r="F146" s="93">
        <f t="shared" si="1"/>
        <v>115.22128774300289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43139.27</v>
      </c>
      <c r="E159" s="247">
        <v>49772.58</v>
      </c>
      <c r="F159" s="93">
        <f t="shared" si="1"/>
        <v>115.37650034411804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451.26</v>
      </c>
      <c r="E160" s="247">
        <v>452.99</v>
      </c>
      <c r="F160" s="93">
        <f t="shared" si="1"/>
        <v>100.38337100562869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649.01</v>
      </c>
      <c r="E164" s="104">
        <f t="shared" si="28"/>
        <v>129.77000000000001</v>
      </c>
      <c r="F164" s="93">
        <f t="shared" si="1"/>
        <v>19.995069413414278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649.01</v>
      </c>
      <c r="E166" s="247">
        <v>129.77000000000001</v>
      </c>
      <c r="F166" s="93">
        <f t="shared" si="1"/>
        <v>19.995069413414278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179596.47</v>
      </c>
      <c r="E170" s="104">
        <f t="shared" si="29"/>
        <v>196583.95</v>
      </c>
      <c r="F170" s="93">
        <f t="shared" si="1"/>
        <v>109.4586937037237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179596.47</v>
      </c>
      <c r="E173" s="247">
        <v>196583.95</v>
      </c>
      <c r="F173" s="93">
        <f t="shared" si="1"/>
        <v>109.4586937037237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741484.6399999999</v>
      </c>
      <c r="E175" s="104">
        <f t="shared" si="30"/>
        <v>762347.35000000009</v>
      </c>
      <c r="F175" s="93">
        <f t="shared" si="1"/>
        <v>102.81364021242574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314626.04999999993</v>
      </c>
      <c r="E176" s="104">
        <f t="shared" si="31"/>
        <v>298368.28999999998</v>
      </c>
      <c r="F176" s="93">
        <f t="shared" si="1"/>
        <v>94.832671992671948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287420.31999999995</v>
      </c>
      <c r="E177" s="104">
        <f t="shared" si="32"/>
        <v>297127.58999999997</v>
      </c>
      <c r="F177" s="93">
        <f t="shared" si="1"/>
        <v>103.37737777203783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186561.89</v>
      </c>
      <c r="E178" s="247">
        <v>213861.08</v>
      </c>
      <c r="F178" s="93">
        <f t="shared" si="1"/>
        <v>114.63277950282342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87227.72</v>
      </c>
      <c r="E179" s="247">
        <v>76706.83</v>
      </c>
      <c r="F179" s="93">
        <f t="shared" si="1"/>
        <v>87.938593373757783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249.67</v>
      </c>
      <c r="E180" s="104">
        <f t="shared" si="33"/>
        <v>416.17</v>
      </c>
      <c r="F180" s="93">
        <f t="shared" si="1"/>
        <v>166.68802819722035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249.67</v>
      </c>
      <c r="E183" s="247">
        <v>416.17</v>
      </c>
      <c r="F183" s="93">
        <f t="shared" si="1"/>
        <v>166.68802819722035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13381.04</v>
      </c>
      <c r="E188" s="247">
        <v>6143.51</v>
      </c>
      <c r="F188" s="93">
        <f t="shared" si="1"/>
        <v>45.912051679092208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1973.95</v>
      </c>
      <c r="E189" s="247">
        <v>1240.7</v>
      </c>
      <c r="F189" s="93">
        <f t="shared" si="1"/>
        <v>62.853669039236046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25231.78</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25231.78</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25231.78</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426858.58999999997</v>
      </c>
      <c r="E237" s="104">
        <f t="shared" si="41"/>
        <v>463979.06000000006</v>
      </c>
      <c r="F237" s="93">
        <f t="shared" si="1"/>
        <v>108.69619842955487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475856.82999999996</v>
      </c>
      <c r="E238" s="104">
        <f t="shared" si="42"/>
        <v>470710.76</v>
      </c>
      <c r="F238" s="93">
        <f t="shared" si="1"/>
        <v>98.918567586809687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501088.61</v>
      </c>
      <c r="E239" s="104">
        <f t="shared" si="43"/>
        <v>470710.76</v>
      </c>
      <c r="F239" s="93">
        <f t="shared" si="1"/>
        <v>93.937629115137938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486661.54</v>
      </c>
      <c r="E240" s="247">
        <v>441966.83</v>
      </c>
      <c r="F240" s="93">
        <f t="shared" si="1"/>
        <v>90.816058733550236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14427.07</v>
      </c>
      <c r="E241" s="247">
        <v>28743.93</v>
      </c>
      <c r="F241" s="93">
        <f t="shared" si="1"/>
        <v>199.23608882468861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25231.78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25231.78</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-93237.760000000009</v>
      </c>
      <c r="E245" s="104">
        <f t="shared" si="45"/>
        <v>-57087.040000000001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25231.78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25231.78</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118469.54000000001</v>
      </c>
      <c r="E250" s="104">
        <f t="shared" si="47"/>
        <v>57087.040000000001</v>
      </c>
      <c r="F250" s="93">
        <f t="shared" si="1"/>
        <v>48.18710362174108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117342.07</v>
      </c>
      <c r="E251" s="247">
        <v>55998.15</v>
      </c>
      <c r="F251" s="93">
        <f t="shared" si="1"/>
        <v>47.722142621141764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1127.47</v>
      </c>
      <c r="E252" s="247">
        <v>1088.8900000000001</v>
      </c>
      <c r="F252" s="93">
        <f t="shared" si="1"/>
        <v>96.578179463755149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0.01</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43590.52</v>
      </c>
      <c r="E255" s="247">
        <v>50225.57</v>
      </c>
      <c r="F255" s="93">
        <f t="shared" si="1"/>
        <v>115.22131417565105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649.01</v>
      </c>
      <c r="E256" s="247">
        <v>129.77000000000001</v>
      </c>
      <c r="F256" s="93">
        <f t="shared" si="1"/>
        <v>19.995069413414278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43367.44</v>
      </c>
      <c r="E259" s="104">
        <f t="shared" si="49"/>
        <v>3550.6</v>
      </c>
      <c r="F259" s="93">
        <f t="shared" si="1"/>
        <v>8.1872483134812661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43367.44</v>
      </c>
      <c r="E260" s="248">
        <v>3550.6</v>
      </c>
      <c r="F260" s="97">
        <f t="shared" si="1"/>
        <v>8.1872483134812661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3716.24</v>
      </c>
      <c r="E264" s="247">
        <v>5121.55</v>
      </c>
      <c r="F264" s="93">
        <f t="shared" si="50"/>
        <v>137.81537252707039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39874.29</v>
      </c>
      <c r="E265" s="247">
        <v>45104.02</v>
      </c>
      <c r="F265" s="93">
        <f t="shared" si="50"/>
        <v>113.11554387551477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129.77000000000001</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649.01</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16064.57</v>
      </c>
      <c r="E268" s="247">
        <v>8876.84</v>
      </c>
      <c r="F268" s="93">
        <f t="shared" si="50"/>
        <v>55.257252450579131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0.84</v>
      </c>
      <c r="E269" s="247">
        <v>0.9</v>
      </c>
      <c r="F269" s="93">
        <f t="shared" si="50"/>
        <v>107.14285714285714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49.77</v>
      </c>
      <c r="E271" s="247">
        <v>49.77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56888.2</v>
      </c>
      <c r="E287" s="247">
        <v>57006.7</v>
      </c>
      <c r="F287" s="93">
        <f t="shared" si="50"/>
        <v>100.20830330367281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230532.12</v>
      </c>
      <c r="E288" s="247">
        <v>240120.89</v>
      </c>
      <c r="F288" s="93">
        <f t="shared" si="50"/>
        <v>104.15940737455588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1040.02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933.93</v>
      </c>
      <c r="E290" s="247">
        <v>1240.7</v>
      </c>
      <c r="F290" s="93">
        <f t="shared" si="50"/>
        <v>132.84721553007185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25231.78</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13381.04</v>
      </c>
      <c r="E302" s="247">
        <v>6143.51</v>
      </c>
      <c r="F302" s="93">
        <f t="shared" si="50"/>
        <v>45.912051679092208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2675722.52</v>
      </c>
      <c r="E114" s="81">
        <f t="shared" si="22"/>
        <v>2977898.4899999998</v>
      </c>
      <c r="F114" s="63">
        <f t="shared" si="1"/>
        <v>111.29324762718669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2674717.69</v>
      </c>
      <c r="E118" s="81">
        <f t="shared" si="24"/>
        <v>2974705.3</v>
      </c>
      <c r="F118" s="63">
        <f t="shared" si="1"/>
        <v>111.21567375583477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2674717.69</v>
      </c>
      <c r="E120" s="249">
        <v>2974705.3</v>
      </c>
      <c r="F120" s="63">
        <f t="shared" si="1"/>
        <v>111.21567375583477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1004.83</v>
      </c>
      <c r="E126" s="249">
        <v>3193.19</v>
      </c>
      <c r="F126" s="63">
        <f t="shared" si="1"/>
        <v>317.7841027835554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2675722.52</v>
      </c>
      <c r="E141" s="106">
        <f t="shared" si="28"/>
        <v>2977898.4899999998</v>
      </c>
      <c r="F141" s="82">
        <f t="shared" si="1"/>
        <v>111.29324762718669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469.89</v>
      </c>
      <c r="E5" s="107">
        <f t="shared" si="0"/>
        <v>1061.1099999999999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1061.1099999999999</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1061.1099999999999</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1061.1099999999999</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469.89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469.89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469.89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40" workbookViewId="0">
      <selection activeCell="G56" sqref="G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314626.03999999998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3020221.6999999997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2323.98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2911803.53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2469463.71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435656.21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2831.51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896.42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2955.68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84580.15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21514.04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21514.04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3036479.4499999997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9460.5400000000009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2894959.6799999997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2442164.5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446278.07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2665.01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896.42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2955.68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85313.41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46745.82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46745.82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298368.29000000004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57006.7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127.5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127.5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56879.199999999997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56879.199999999997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47073.2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9806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241361.59000000003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6143.51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233977.38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1240.7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19239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2024-01-29T19:57:12Z</cp:lastPrinted>
  <dcterms:created xsi:type="dcterms:W3CDTF">2022-04-01T05:14:30Z</dcterms:created>
  <dcterms:modified xsi:type="dcterms:W3CDTF">2024-02-19T12:47:19Z</dcterms:modified>
</cp:coreProperties>
</file>